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1. ОЖОГИНО\ГП-7\Наружное освещение\Претенденту\"/>
    </mc:Choice>
  </mc:AlternateContent>
  <xr:revisionPtr revIDLastSave="0" documentId="13_ncr:1_{DDAE3631-9A69-4B0B-9E24-5A2A600335E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8" i="1" l="1"/>
  <c r="I78" i="1"/>
  <c r="N78" i="1" s="1"/>
  <c r="G78" i="1"/>
  <c r="M78" i="1" s="1"/>
  <c r="L77" i="1"/>
  <c r="G77" i="1"/>
  <c r="M77" i="1" s="1"/>
  <c r="L76" i="1"/>
  <c r="I76" i="1"/>
  <c r="N76" i="1" s="1"/>
  <c r="G76" i="1"/>
  <c r="M76" i="1" s="1"/>
  <c r="L75" i="1"/>
  <c r="G75" i="1"/>
  <c r="M75" i="1" s="1"/>
  <c r="L74" i="1"/>
  <c r="I74" i="1"/>
  <c r="N74" i="1" s="1"/>
  <c r="O74" i="1" s="1"/>
  <c r="G74" i="1"/>
  <c r="M74" i="1" s="1"/>
  <c r="L73" i="1"/>
  <c r="G73" i="1"/>
  <c r="M73" i="1" s="1"/>
  <c r="L72" i="1"/>
  <c r="I72" i="1"/>
  <c r="N72" i="1" s="1"/>
  <c r="G72" i="1"/>
  <c r="M72" i="1" s="1"/>
  <c r="L71" i="1"/>
  <c r="G71" i="1"/>
  <c r="M71" i="1" s="1"/>
  <c r="L70" i="1"/>
  <c r="I70" i="1"/>
  <c r="N70" i="1" s="1"/>
  <c r="G70" i="1"/>
  <c r="M70" i="1" s="1"/>
  <c r="L69" i="1"/>
  <c r="G69" i="1"/>
  <c r="M69" i="1" s="1"/>
  <c r="L68" i="1"/>
  <c r="I68" i="1"/>
  <c r="N68" i="1" s="1"/>
  <c r="G68" i="1"/>
  <c r="M68" i="1" s="1"/>
  <c r="L67" i="1"/>
  <c r="G67" i="1"/>
  <c r="M67" i="1" s="1"/>
  <c r="M60" i="1"/>
  <c r="L60" i="1"/>
  <c r="I60" i="1"/>
  <c r="N60" i="1" s="1"/>
  <c r="G60" i="1"/>
  <c r="L59" i="1"/>
  <c r="I59" i="1"/>
  <c r="N59" i="1" s="1"/>
  <c r="G59" i="1"/>
  <c r="M59" i="1" s="1"/>
  <c r="M57" i="1"/>
  <c r="M56" i="1" s="1"/>
  <c r="L57" i="1"/>
  <c r="I57" i="1"/>
  <c r="N57" i="1" s="1"/>
  <c r="G57" i="1"/>
  <c r="L55" i="1"/>
  <c r="I55" i="1"/>
  <c r="N55" i="1" s="1"/>
  <c r="G55" i="1"/>
  <c r="M55" i="1" s="1"/>
  <c r="M54" i="1"/>
  <c r="L54" i="1"/>
  <c r="I54" i="1"/>
  <c r="N54" i="1" s="1"/>
  <c r="G54" i="1"/>
  <c r="L52" i="1"/>
  <c r="I52" i="1"/>
  <c r="N52" i="1" s="1"/>
  <c r="G52" i="1"/>
  <c r="M52" i="1" s="1"/>
  <c r="M51" i="1"/>
  <c r="L51" i="1"/>
  <c r="I51" i="1"/>
  <c r="N51" i="1" s="1"/>
  <c r="G51" i="1"/>
  <c r="L50" i="1"/>
  <c r="I50" i="1"/>
  <c r="N50" i="1" s="1"/>
  <c r="G50" i="1"/>
  <c r="M50" i="1" s="1"/>
  <c r="M49" i="1"/>
  <c r="L49" i="1"/>
  <c r="I49" i="1"/>
  <c r="N49" i="1" s="1"/>
  <c r="G49" i="1"/>
  <c r="L48" i="1"/>
  <c r="I48" i="1"/>
  <c r="N48" i="1" s="1"/>
  <c r="G48" i="1"/>
  <c r="M48" i="1" s="1"/>
  <c r="L44" i="1"/>
  <c r="I44" i="1"/>
  <c r="N44" i="1" s="1"/>
  <c r="G44" i="1"/>
  <c r="M44" i="1" s="1"/>
  <c r="M43" i="1" s="1"/>
  <c r="M42" i="1" s="1"/>
  <c r="M41" i="1" s="1"/>
  <c r="L40" i="1"/>
  <c r="I40" i="1"/>
  <c r="N40" i="1" s="1"/>
  <c r="G40" i="1"/>
  <c r="M40" i="1" s="1"/>
  <c r="M39" i="1"/>
  <c r="M38" i="1" s="1"/>
  <c r="M37" i="1" s="1"/>
  <c r="M36" i="1" s="1"/>
  <c r="L39" i="1"/>
  <c r="I39" i="1"/>
  <c r="N39" i="1" s="1"/>
  <c r="G39" i="1"/>
  <c r="M35" i="1"/>
  <c r="L35" i="1"/>
  <c r="I35" i="1"/>
  <c r="N35" i="1" s="1"/>
  <c r="G35" i="1"/>
  <c r="L34" i="1"/>
  <c r="I34" i="1"/>
  <c r="N34" i="1" s="1"/>
  <c r="G34" i="1"/>
  <c r="M34" i="1" s="1"/>
  <c r="M33" i="1"/>
  <c r="L33" i="1"/>
  <c r="I33" i="1"/>
  <c r="N33" i="1" s="1"/>
  <c r="G33" i="1"/>
  <c r="L32" i="1"/>
  <c r="I32" i="1"/>
  <c r="N32" i="1" s="1"/>
  <c r="O32" i="1" s="1"/>
  <c r="G32" i="1"/>
  <c r="M32" i="1" s="1"/>
  <c r="M31" i="1"/>
  <c r="L31" i="1"/>
  <c r="I31" i="1"/>
  <c r="N31" i="1" s="1"/>
  <c r="G31" i="1"/>
  <c r="L29" i="1"/>
  <c r="I29" i="1"/>
  <c r="N29" i="1" s="1"/>
  <c r="G29" i="1"/>
  <c r="M29" i="1" s="1"/>
  <c r="M28" i="1"/>
  <c r="L28" i="1"/>
  <c r="I28" i="1"/>
  <c r="N28" i="1" s="1"/>
  <c r="O28" i="1" s="1"/>
  <c r="G28" i="1"/>
  <c r="L27" i="1"/>
  <c r="I27" i="1"/>
  <c r="N27" i="1" s="1"/>
  <c r="G27" i="1"/>
  <c r="M27" i="1" s="1"/>
  <c r="M26" i="1"/>
  <c r="M25" i="1" s="1"/>
  <c r="L26" i="1"/>
  <c r="I26" i="1"/>
  <c r="N26" i="1" s="1"/>
  <c r="G26" i="1"/>
  <c r="L23" i="1"/>
  <c r="G23" i="1"/>
  <c r="M23" i="1" s="1"/>
  <c r="L22" i="1"/>
  <c r="I22" i="1"/>
  <c r="N22" i="1" s="1"/>
  <c r="G22" i="1"/>
  <c r="M22" i="1" s="1"/>
  <c r="L21" i="1"/>
  <c r="G21" i="1"/>
  <c r="M21" i="1" s="1"/>
  <c r="L18" i="1"/>
  <c r="I18" i="1"/>
  <c r="N18" i="1" s="1"/>
  <c r="O18" i="1" s="1"/>
  <c r="G18" i="1"/>
  <c r="M18" i="1" s="1"/>
  <c r="M17" i="1"/>
  <c r="L17" i="1"/>
  <c r="I17" i="1"/>
  <c r="N17" i="1" s="1"/>
  <c r="O17" i="1" s="1"/>
  <c r="G17" i="1"/>
  <c r="L16" i="1"/>
  <c r="I16" i="1"/>
  <c r="N16" i="1" s="1"/>
  <c r="G16" i="1"/>
  <c r="M16" i="1" s="1"/>
  <c r="M15" i="1" s="1"/>
  <c r="M14" i="1" s="1"/>
  <c r="M30" i="1" l="1"/>
  <c r="M24" i="1" s="1"/>
  <c r="O35" i="1"/>
  <c r="O51" i="1"/>
  <c r="O33" i="1"/>
  <c r="O49" i="1"/>
  <c r="M58" i="1"/>
  <c r="O60" i="1"/>
  <c r="O22" i="1"/>
  <c r="N43" i="1"/>
  <c r="N42" i="1" s="1"/>
  <c r="N41" i="1" s="1"/>
  <c r="O44" i="1"/>
  <c r="O43" i="1" s="1"/>
  <c r="O55" i="1"/>
  <c r="O27" i="1"/>
  <c r="O40" i="1"/>
  <c r="O52" i="1"/>
  <c r="M66" i="1"/>
  <c r="O70" i="1"/>
  <c r="O78" i="1"/>
  <c r="N30" i="1"/>
  <c r="O31" i="1"/>
  <c r="N47" i="1"/>
  <c r="O48" i="1"/>
  <c r="N56" i="1"/>
  <c r="O57" i="1"/>
  <c r="O56" i="1" s="1"/>
  <c r="L56" i="1" s="1"/>
  <c r="N58" i="1"/>
  <c r="O59" i="1"/>
  <c r="O16" i="1"/>
  <c r="O15" i="1" s="1"/>
  <c r="N15" i="1"/>
  <c r="N14" i="1" s="1"/>
  <c r="O29" i="1"/>
  <c r="N53" i="1"/>
  <c r="O54" i="1"/>
  <c r="O68" i="1"/>
  <c r="O76" i="1"/>
  <c r="M20" i="1"/>
  <c r="M19" i="1" s="1"/>
  <c r="N25" i="1"/>
  <c r="N24" i="1" s="1"/>
  <c r="O26" i="1"/>
  <c r="N38" i="1"/>
  <c r="N37" i="1" s="1"/>
  <c r="N36" i="1" s="1"/>
  <c r="O39" i="1"/>
  <c r="O38" i="1" s="1"/>
  <c r="O34" i="1"/>
  <c r="M47" i="1"/>
  <c r="O50" i="1"/>
  <c r="M53" i="1"/>
  <c r="O72" i="1"/>
  <c r="I21" i="1"/>
  <c r="N21" i="1" s="1"/>
  <c r="I23" i="1"/>
  <c r="N23" i="1" s="1"/>
  <c r="O23" i="1" s="1"/>
  <c r="I67" i="1"/>
  <c r="N67" i="1" s="1"/>
  <c r="I69" i="1"/>
  <c r="N69" i="1" s="1"/>
  <c r="O69" i="1" s="1"/>
  <c r="I71" i="1"/>
  <c r="N71" i="1" s="1"/>
  <c r="O71" i="1" s="1"/>
  <c r="I73" i="1"/>
  <c r="N73" i="1" s="1"/>
  <c r="O73" i="1" s="1"/>
  <c r="I75" i="1"/>
  <c r="N75" i="1" s="1"/>
  <c r="O75" i="1" s="1"/>
  <c r="I77" i="1"/>
  <c r="N77" i="1" s="1"/>
  <c r="O77" i="1" s="1"/>
  <c r="M13" i="1" l="1"/>
  <c r="N46" i="1"/>
  <c r="N45" i="1" s="1"/>
  <c r="O58" i="1"/>
  <c r="L58" i="1" s="1"/>
  <c r="M46" i="1"/>
  <c r="M45" i="1" s="1"/>
  <c r="N20" i="1"/>
  <c r="N19" i="1" s="1"/>
  <c r="O63" i="1" s="1"/>
  <c r="O21" i="1"/>
  <c r="O20" i="1" s="1"/>
  <c r="O25" i="1"/>
  <c r="O30" i="1"/>
  <c r="L30" i="1" s="1"/>
  <c r="O64" i="1"/>
  <c r="L43" i="1"/>
  <c r="O42" i="1"/>
  <c r="O41" i="1" s="1"/>
  <c r="O53" i="1"/>
  <c r="L53" i="1" s="1"/>
  <c r="L15" i="1"/>
  <c r="O14" i="1"/>
  <c r="N66" i="1"/>
  <c r="O67" i="1"/>
  <c r="O66" i="1" s="1"/>
  <c r="O37" i="1"/>
  <c r="O36" i="1" s="1"/>
  <c r="L38" i="1"/>
  <c r="O47" i="1"/>
  <c r="M61" i="1" l="1"/>
  <c r="N61" i="1"/>
  <c r="N13" i="1"/>
  <c r="O24" i="1"/>
  <c r="L25" i="1"/>
  <c r="L47" i="1"/>
  <c r="O46" i="1"/>
  <c r="O45" i="1" s="1"/>
  <c r="O19" i="1"/>
  <c r="O13" i="1" s="1"/>
  <c r="L20" i="1"/>
  <c r="O61" i="1" l="1"/>
  <c r="O65" i="1" s="1"/>
</calcChain>
</file>

<file path=xl/sharedStrings.xml><?xml version="1.0" encoding="utf-8"?>
<sst xmlns="http://schemas.openxmlformats.org/spreadsheetml/2006/main" count="139" uniqueCount="90">
  <si>
    <t>Приложение</t>
  </si>
  <si>
    <t>К договору</t>
  </si>
  <si>
    <t>Расшифровка стоимости работ</t>
  </si>
  <si>
    <t>ГП-7 ЖК "Ожогино"</t>
  </si>
  <si>
    <t>Освещение территории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</si>
  <si>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</si>
  <si>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</si>
  <si>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</si>
  <si>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</si>
  <si>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</si>
  <si>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</si>
  <si>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</si>
  <si>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</si>
  <si>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</si>
  <si>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</si>
  <si>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</si>
  <si>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</si>
  <si>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</si>
  <si>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 -7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</si>
  <si>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</si>
  <si>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</si>
  <si>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</si>
  <si>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</si>
  <si>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</si>
  <si>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</si>
  <si>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</si>
  <si>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</si>
  <si>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</si>
  <si>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</si>
  <si>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</si>
  <si>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</si>
  <si>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</si>
  <si>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</si>
  <si>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</si>
  <si>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</si>
  <si>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</si>
  <si>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</si>
  <si>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</si>
  <si>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Наружное электроснабжение и освещение</t>
  </si>
  <si>
    <t>Монтаж щитов управлениея уличным освещением</t>
  </si>
  <si>
    <t>Монтаж шкафов управления освещением</t>
  </si>
  <si>
    <t>шт</t>
  </si>
  <si>
    <t>Ящик управления освещением ЯОУ 1.1, Производитель EKF</t>
  </si>
  <si>
    <t>комплект</t>
  </si>
  <si>
    <t>Комплектация согласно схеме</t>
  </si>
  <si>
    <t>Ящик управления освещением ЯОУ 1.2, Производитель EKF</t>
  </si>
  <si>
    <t>Прокладка силовых кабельных линий</t>
  </si>
  <si>
    <t>Прокладка силовых кабельных линий в траншее</t>
  </si>
  <si>
    <t>м.п.</t>
  </si>
  <si>
    <t>включая земляные работы</t>
  </si>
  <si>
    <t>Кабель АВБбШвнг(А)-LS 3х4,0 0,66кВ</t>
  </si>
  <si>
    <t>Кабель АВБбШвнг(А)-LS 5х4,0 0,66кВ</t>
  </si>
  <si>
    <t>Светотехническое оборудование</t>
  </si>
  <si>
    <t>Устройство закладных деталей</t>
  </si>
  <si>
    <t>Закладная деталь для опоры и светильника "INTEGRA 2" на опоре 3,5 метра</t>
  </si>
  <si>
    <t>Закладная деталь для опоры и светильника "Mult Led 7"</t>
  </si>
  <si>
    <t>Закладная деталь для опоры и светильника "Sibilux.Tube", высота 2,5 метра, Производитель Sibilux</t>
  </si>
  <si>
    <t>Монтаж светильников</t>
  </si>
  <si>
    <t>Опора декоративная торшерного типа "Sibilux.Tube", высота 1,2 метра</t>
  </si>
  <si>
    <t>Опора декоративная торшерного типа "Sibilux.Tube", высота 2,5 метр</t>
  </si>
  <si>
    <t>Светильник "INTEGRA 2" на опоре 3,5 метра</t>
  </si>
  <si>
    <t>Светильник светодиодный "Mult Led 7", на опоре "KOL-M"</t>
  </si>
  <si>
    <t>Наружное электроосвещение</t>
  </si>
  <si>
    <t>Монтаж распределительных щитов</t>
  </si>
  <si>
    <t>Щит распределительный ЩМПг-40.31.22 IP66, Производитель EKF</t>
  </si>
  <si>
    <t>или аналог</t>
  </si>
  <si>
    <t>Устройство внутреннего электроснабжения</t>
  </si>
  <si>
    <t>Земляные работы</t>
  </si>
  <si>
    <t>Обратная засыпка траншей местным грунтом, уплотнение, послойное трамбование</t>
  </si>
  <si>
    <t>м3</t>
  </si>
  <si>
    <t>Освещение территории</t>
  </si>
  <si>
    <t>Прокладка труб</t>
  </si>
  <si>
    <t>Труба гофрированная ПВХ Ø40</t>
  </si>
  <si>
    <t>Труба ПНД двустенная жесткая для кабельной канализации SN12 1030Н красная Ø110</t>
  </si>
  <si>
    <t>Труба полиэтиленовая ПЭ 80 SDR 9 Ø50х5,6</t>
  </si>
  <si>
    <t>Труба стальная Ø51х1,5</t>
  </si>
  <si>
    <t>Укладка сигнальной ленты</t>
  </si>
  <si>
    <t>Лента сигнальная ЛСЭ 150мм</t>
  </si>
  <si>
    <t>Сигнальная лента -"Осторожно кабель".</t>
  </si>
  <si>
    <t>Сверление отверстий</t>
  </si>
  <si>
    <t>Монтаж коробок соединительных</t>
  </si>
  <si>
    <t>Коробка соединительная с автоматическим выключателем  ВА47-63, 1р, 3А и клеммными колодками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</si>
  <si>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</si>
  <si>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</si>
  <si>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</si>
  <si>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</si>
  <si>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</si>
  <si>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</si>
  <si>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Лахтина Оксана Васильевна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</si>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</sst>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165" fontId="5" fillId="6" borderId="3" xfId="0" applyNumberFormat="1" applyFont="1" applyFill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left" wrapText="1"/>
    </xf>
    <xf numFmtId="0" fontId="1" fillId="7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 applyProtection="1">
      <alignment horizontal="right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2" fontId="6" fillId="7" borderId="3" xfId="0" applyNumberFormat="1" applyFont="1" applyFill="1" applyBorder="1" applyAlignment="1" applyProtection="1">
      <alignment horizontal="right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4" fillId="6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83"/>
  <sheetViews>
    <sheetView tabSelected="1" topLeftCell="A4" workbookViewId="0">
      <selection activeCell="P88" sqref="P88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8.66406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17" s="1" customFormat="1" ht="11.1" hidden="1" customHeight="1" x14ac:dyDescent="0.2"/>
    <row r="2" spans="2:17" s="1" customFormat="1" ht="11.1" hidden="1" customHeight="1" x14ac:dyDescent="0.2"/>
    <row r="3" spans="2:17" s="1" customFormat="1" ht="11.1" hidden="1" customHeight="1" x14ac:dyDescent="0.2"/>
    <row r="4" spans="2:17" s="2" customFormat="1" ht="12.95" customHeight="1" x14ac:dyDescent="0.2">
      <c r="P4" s="2" t="s">
        <v>0</v>
      </c>
    </row>
    <row r="5" spans="2:17" s="2" customFormat="1" ht="12.95" customHeight="1" x14ac:dyDescent="0.2">
      <c r="P5" s="3" t="s">
        <v>1</v>
      </c>
    </row>
    <row r="6" spans="2:17" s="2" customFormat="1" ht="12.95" customHeight="1" x14ac:dyDescent="0.2">
      <c r="B6" s="58" t="s">
        <v>2</v>
      </c>
      <c r="C6" s="58"/>
      <c r="D6" s="58"/>
      <c r="E6" s="58"/>
    </row>
    <row r="7" spans="2:17" s="2" customFormat="1" ht="12.95" customHeight="1" x14ac:dyDescent="0.2">
      <c r="B7" s="59" t="s">
        <v>3</v>
      </c>
      <c r="C7" s="59"/>
      <c r="D7" s="59"/>
      <c r="E7" s="59"/>
    </row>
    <row r="8" spans="2:17" s="2" customFormat="1" ht="12.95" customHeight="1" x14ac:dyDescent="0.2">
      <c r="B8" s="59" t="s">
        <v>4</v>
      </c>
      <c r="C8" s="59"/>
      <c r="D8" s="59"/>
      <c r="E8" s="59"/>
    </row>
    <row r="9" spans="2:17" s="1" customFormat="1" ht="11.1" customHeight="1" x14ac:dyDescent="0.2"/>
    <row r="10" spans="2:17" s="4" customFormat="1" ht="30" customHeight="1" x14ac:dyDescent="0.2">
      <c r="B10" s="60" t="s">
        <v>5</v>
      </c>
      <c r="C10" s="55" t="s">
        <v>6</v>
      </c>
      <c r="D10" s="60" t="s">
        <v>7</v>
      </c>
      <c r="E10" s="60" t="s">
        <v>8</v>
      </c>
      <c r="F10" s="5" t="s">
        <v>9</v>
      </c>
      <c r="G10" s="55" t="s">
        <v>10</v>
      </c>
      <c r="H10" s="55" t="s">
        <v>11</v>
      </c>
      <c r="I10" s="55" t="s">
        <v>12</v>
      </c>
      <c r="J10" s="57" t="s">
        <v>13</v>
      </c>
      <c r="K10" s="57"/>
      <c r="L10" s="57"/>
      <c r="M10" s="57" t="s">
        <v>14</v>
      </c>
      <c r="N10" s="57"/>
      <c r="O10" s="55" t="s">
        <v>15</v>
      </c>
      <c r="P10" s="55" t="s">
        <v>16</v>
      </c>
      <c r="Q10" s="55" t="s">
        <v>17</v>
      </c>
    </row>
    <row r="11" spans="2:17" s="4" customFormat="1" ht="36.950000000000003" customHeight="1" x14ac:dyDescent="0.2">
      <c r="B11" s="61"/>
      <c r="C11" s="56"/>
      <c r="D11" s="61"/>
      <c r="E11" s="61"/>
      <c r="F11" s="5" t="s">
        <v>18</v>
      </c>
      <c r="G11" s="56"/>
      <c r="H11" s="56"/>
      <c r="I11" s="56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56"/>
      <c r="P11" s="56"/>
      <c r="Q11" s="56"/>
    </row>
    <row r="12" spans="2:17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 t="s">
        <v>37</v>
      </c>
    </row>
    <row r="13" spans="2:17" s="1" customFormat="1" ht="12" customHeight="1" x14ac:dyDescent="0.2">
      <c r="B13" s="7"/>
      <c r="C13" s="8" t="s">
        <v>38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$M$14+$M$19+$M$24</f>
        <v>0</v>
      </c>
      <c r="N13" s="10">
        <f>$N$14+$N$19+$N$24</f>
        <v>0</v>
      </c>
      <c r="O13" s="10">
        <f>$O$14+$O$19+$O$24</f>
        <v>0</v>
      </c>
      <c r="P13" s="10"/>
      <c r="Q13" s="10"/>
    </row>
    <row r="14" spans="2:17" s="4" customFormat="1" ht="24.95" customHeight="1" outlineLevel="1" x14ac:dyDescent="0.2">
      <c r="B14" s="11"/>
      <c r="C14" s="12" t="s">
        <v>39</v>
      </c>
      <c r="D14" s="13"/>
      <c r="E14" s="13"/>
      <c r="F14" s="12"/>
      <c r="G14" s="12"/>
      <c r="H14" s="12"/>
      <c r="I14" s="12"/>
      <c r="J14" s="12"/>
      <c r="K14" s="12"/>
      <c r="L14" s="12"/>
      <c r="M14" s="14">
        <f>$M$15</f>
        <v>0</v>
      </c>
      <c r="N14" s="14">
        <f>$N$15</f>
        <v>0</v>
      </c>
      <c r="O14" s="15">
        <f>$O$15</f>
        <v>0</v>
      </c>
      <c r="P14" s="16"/>
      <c r="Q14" s="69"/>
    </row>
    <row r="15" spans="2:17" s="17" customFormat="1" ht="11.1" customHeight="1" outlineLevel="1" x14ac:dyDescent="0.15">
      <c r="B15" s="18">
        <v>1</v>
      </c>
      <c r="C15" s="19" t="s">
        <v>40</v>
      </c>
      <c r="D15" s="20" t="s">
        <v>41</v>
      </c>
      <c r="E15" s="20"/>
      <c r="F15" s="21">
        <v>2</v>
      </c>
      <c r="G15" s="21">
        <v>2</v>
      </c>
      <c r="H15" s="22"/>
      <c r="I15" s="21">
        <v>2</v>
      </c>
      <c r="J15" s="62"/>
      <c r="K15" s="62"/>
      <c r="L15" s="22">
        <f>$O$15/$I$15</f>
        <v>0</v>
      </c>
      <c r="M15" s="22">
        <f>$M$16+$M$17+$M$18</f>
        <v>0</v>
      </c>
      <c r="N15" s="22">
        <f>$N$16+$N$17+$N$18</f>
        <v>0</v>
      </c>
      <c r="O15" s="22">
        <f>$O$16+$O$17+$O$18</f>
        <v>0</v>
      </c>
      <c r="P15" s="23"/>
      <c r="Q15" s="70"/>
    </row>
    <row r="16" spans="2:17" s="24" customFormat="1" ht="11.1" customHeight="1" outlineLevel="1" x14ac:dyDescent="0.2">
      <c r="B16" s="25"/>
      <c r="C16" s="26" t="s">
        <v>19</v>
      </c>
      <c r="D16" s="27" t="s">
        <v>41</v>
      </c>
      <c r="E16" s="27"/>
      <c r="F16" s="28">
        <v>2</v>
      </c>
      <c r="G16" s="28">
        <f>$F$16</f>
        <v>2</v>
      </c>
      <c r="H16" s="28">
        <v>1</v>
      </c>
      <c r="I16" s="29">
        <f>ROUND($G$16*$H$16,3)</f>
        <v>2</v>
      </c>
      <c r="J16" s="63"/>
      <c r="K16" s="64"/>
      <c r="L16" s="53">
        <f>$K$16+$J$16</f>
        <v>0</v>
      </c>
      <c r="M16" s="29">
        <f>$G$16*$J$16</f>
        <v>0</v>
      </c>
      <c r="N16" s="29">
        <f>$I$16*$K$16</f>
        <v>0</v>
      </c>
      <c r="O16" s="29">
        <f>$N$16+$M$16</f>
        <v>0</v>
      </c>
      <c r="P16" s="29"/>
      <c r="Q16" s="71"/>
    </row>
    <row r="17" spans="2:17" s="1" customFormat="1" ht="21.95" customHeight="1" outlineLevel="1" x14ac:dyDescent="0.2">
      <c r="B17" s="30"/>
      <c r="C17" s="31" t="s">
        <v>42</v>
      </c>
      <c r="D17" s="32" t="s">
        <v>43</v>
      </c>
      <c r="E17" s="32"/>
      <c r="F17" s="33">
        <v>1</v>
      </c>
      <c r="G17" s="33">
        <f>$F$17</f>
        <v>1</v>
      </c>
      <c r="H17" s="35">
        <v>1</v>
      </c>
      <c r="I17" s="34">
        <f>ROUND($G$17*$H$17,3)</f>
        <v>1</v>
      </c>
      <c r="J17" s="65"/>
      <c r="K17" s="65"/>
      <c r="L17" s="34">
        <f>$K$17+$J$17</f>
        <v>0</v>
      </c>
      <c r="M17" s="34">
        <f>$G$17*$J$17</f>
        <v>0</v>
      </c>
      <c r="N17" s="34">
        <f>$I$17*$K$17</f>
        <v>0</v>
      </c>
      <c r="O17" s="34">
        <f>$N$17+$M$17</f>
        <v>0</v>
      </c>
      <c r="P17" s="36" t="s">
        <v>44</v>
      </c>
      <c r="Q17" s="72"/>
    </row>
    <row r="18" spans="2:17" s="1" customFormat="1" ht="21.95" customHeight="1" outlineLevel="1" x14ac:dyDescent="0.2">
      <c r="B18" s="30"/>
      <c r="C18" s="31" t="s">
        <v>45</v>
      </c>
      <c r="D18" s="32" t="s">
        <v>43</v>
      </c>
      <c r="E18" s="32"/>
      <c r="F18" s="33">
        <v>1</v>
      </c>
      <c r="G18" s="33">
        <f>$F$18</f>
        <v>1</v>
      </c>
      <c r="H18" s="35">
        <v>1</v>
      </c>
      <c r="I18" s="34">
        <f>ROUND($G$18*$H$18,3)</f>
        <v>1</v>
      </c>
      <c r="J18" s="65"/>
      <c r="K18" s="65"/>
      <c r="L18" s="34">
        <f>$K$18+$J$18</f>
        <v>0</v>
      </c>
      <c r="M18" s="34">
        <f>$G$18*$J$18</f>
        <v>0</v>
      </c>
      <c r="N18" s="34">
        <f>$I$18*$K$18</f>
        <v>0</v>
      </c>
      <c r="O18" s="34">
        <f>$N$18+$M$18</f>
        <v>0</v>
      </c>
      <c r="P18" s="36" t="s">
        <v>44</v>
      </c>
      <c r="Q18" s="72"/>
    </row>
    <row r="19" spans="2:17" s="4" customFormat="1" ht="12" customHeight="1" outlineLevel="1" x14ac:dyDescent="0.2">
      <c r="B19" s="11"/>
      <c r="C19" s="12" t="s">
        <v>46</v>
      </c>
      <c r="D19" s="13"/>
      <c r="E19" s="13"/>
      <c r="F19" s="12"/>
      <c r="G19" s="12"/>
      <c r="H19" s="12"/>
      <c r="I19" s="12"/>
      <c r="J19" s="66"/>
      <c r="K19" s="66"/>
      <c r="L19" s="12"/>
      <c r="M19" s="14">
        <f>$M$20</f>
        <v>0</v>
      </c>
      <c r="N19" s="14">
        <f>$N$20</f>
        <v>0</v>
      </c>
      <c r="O19" s="15">
        <f>$O$20</f>
        <v>0</v>
      </c>
      <c r="P19" s="16"/>
      <c r="Q19" s="69"/>
    </row>
    <row r="20" spans="2:17" s="17" customFormat="1" ht="21.95" customHeight="1" outlineLevel="1" x14ac:dyDescent="0.15">
      <c r="B20" s="18">
        <v>3</v>
      </c>
      <c r="C20" s="19" t="s">
        <v>47</v>
      </c>
      <c r="D20" s="20" t="s">
        <v>48</v>
      </c>
      <c r="E20" s="20"/>
      <c r="F20" s="21">
        <v>955</v>
      </c>
      <c r="G20" s="21">
        <v>955</v>
      </c>
      <c r="H20" s="22"/>
      <c r="I20" s="21">
        <v>955</v>
      </c>
      <c r="J20" s="62"/>
      <c r="K20" s="62"/>
      <c r="L20" s="22">
        <f>$O$20/$I$20</f>
        <v>0</v>
      </c>
      <c r="M20" s="22">
        <f>$M$21+$M$22+$M$23</f>
        <v>0</v>
      </c>
      <c r="N20" s="22">
        <f>$N$21+$N$22+$N$23</f>
        <v>0</v>
      </c>
      <c r="O20" s="22">
        <f>$O$21+$O$22+$O$23</f>
        <v>0</v>
      </c>
      <c r="P20" s="23" t="s">
        <v>49</v>
      </c>
      <c r="Q20" s="70"/>
    </row>
    <row r="21" spans="2:17" s="24" customFormat="1" ht="11.1" customHeight="1" outlineLevel="1" x14ac:dyDescent="0.2">
      <c r="B21" s="25"/>
      <c r="C21" s="26" t="s">
        <v>19</v>
      </c>
      <c r="D21" s="27" t="s">
        <v>48</v>
      </c>
      <c r="E21" s="27"/>
      <c r="F21" s="28">
        <v>955</v>
      </c>
      <c r="G21" s="28">
        <f>$F$21</f>
        <v>955</v>
      </c>
      <c r="H21" s="28">
        <v>1</v>
      </c>
      <c r="I21" s="29">
        <f>ROUND($G$21*$H$21,3)</f>
        <v>955</v>
      </c>
      <c r="J21" s="67"/>
      <c r="K21" s="64"/>
      <c r="L21" s="54">
        <f>$K$21+$J$21</f>
        <v>0</v>
      </c>
      <c r="M21" s="29">
        <f>$G$21*$J$21</f>
        <v>0</v>
      </c>
      <c r="N21" s="29">
        <f>$I$21*$K$21</f>
        <v>0</v>
      </c>
      <c r="O21" s="29">
        <f>$N$21+$M$21</f>
        <v>0</v>
      </c>
      <c r="P21" s="29"/>
      <c r="Q21" s="71"/>
    </row>
    <row r="22" spans="2:17" s="1" customFormat="1" ht="11.1" customHeight="1" outlineLevel="1" x14ac:dyDescent="0.2">
      <c r="B22" s="30"/>
      <c r="C22" s="31" t="s">
        <v>50</v>
      </c>
      <c r="D22" s="32" t="s">
        <v>48</v>
      </c>
      <c r="E22" s="32"/>
      <c r="F22" s="33">
        <v>675</v>
      </c>
      <c r="G22" s="33">
        <f>$F$22</f>
        <v>675</v>
      </c>
      <c r="H22" s="35">
        <v>1</v>
      </c>
      <c r="I22" s="34">
        <f>ROUND($G$22*$H$22,3)</f>
        <v>675</v>
      </c>
      <c r="J22" s="65"/>
      <c r="K22" s="65"/>
      <c r="L22" s="34">
        <f>$K$22+$J$22</f>
        <v>0</v>
      </c>
      <c r="M22" s="34">
        <f>$G$22*$J$22</f>
        <v>0</v>
      </c>
      <c r="N22" s="34">
        <f>$I$22*$K$22</f>
        <v>0</v>
      </c>
      <c r="O22" s="34">
        <f>$N$22+$M$22</f>
        <v>0</v>
      </c>
      <c r="P22" s="36"/>
      <c r="Q22" s="72"/>
    </row>
    <row r="23" spans="2:17" s="1" customFormat="1" ht="11.1" customHeight="1" outlineLevel="1" x14ac:dyDescent="0.2">
      <c r="B23" s="30"/>
      <c r="C23" s="31" t="s">
        <v>51</v>
      </c>
      <c r="D23" s="32" t="s">
        <v>48</v>
      </c>
      <c r="E23" s="32"/>
      <c r="F23" s="33">
        <v>280</v>
      </c>
      <c r="G23" s="33">
        <f>$F$23</f>
        <v>280</v>
      </c>
      <c r="H23" s="35">
        <v>1</v>
      </c>
      <c r="I23" s="34">
        <f>ROUND($G$23*$H$23,3)</f>
        <v>280</v>
      </c>
      <c r="J23" s="65"/>
      <c r="K23" s="65"/>
      <c r="L23" s="34">
        <f>$K$23+$J$23</f>
        <v>0</v>
      </c>
      <c r="M23" s="34">
        <f>$G$23*$J$23</f>
        <v>0</v>
      </c>
      <c r="N23" s="34">
        <f>$I$23*$K$23</f>
        <v>0</v>
      </c>
      <c r="O23" s="34">
        <f>$N$23+$M$23</f>
        <v>0</v>
      </c>
      <c r="P23" s="36"/>
      <c r="Q23" s="72"/>
    </row>
    <row r="24" spans="2:17" s="4" customFormat="1" ht="12" customHeight="1" outlineLevel="1" x14ac:dyDescent="0.2">
      <c r="B24" s="11"/>
      <c r="C24" s="12" t="s">
        <v>52</v>
      </c>
      <c r="D24" s="13"/>
      <c r="E24" s="13"/>
      <c r="F24" s="12"/>
      <c r="G24" s="12"/>
      <c r="H24" s="12"/>
      <c r="I24" s="12"/>
      <c r="J24" s="66"/>
      <c r="K24" s="66"/>
      <c r="L24" s="12"/>
      <c r="M24" s="14">
        <f>$M$25+$M$30</f>
        <v>0</v>
      </c>
      <c r="N24" s="14">
        <f>$N$25+$N$30</f>
        <v>0</v>
      </c>
      <c r="O24" s="15">
        <f>$O$25+$O$30</f>
        <v>0</v>
      </c>
      <c r="P24" s="16"/>
      <c r="Q24" s="69"/>
    </row>
    <row r="25" spans="2:17" s="17" customFormat="1" ht="11.1" customHeight="1" outlineLevel="1" x14ac:dyDescent="0.15">
      <c r="B25" s="18">
        <v>9</v>
      </c>
      <c r="C25" s="19" t="s">
        <v>53</v>
      </c>
      <c r="D25" s="20" t="s">
        <v>41</v>
      </c>
      <c r="E25" s="20"/>
      <c r="F25" s="21">
        <v>52</v>
      </c>
      <c r="G25" s="21">
        <v>52</v>
      </c>
      <c r="H25" s="22"/>
      <c r="I25" s="21">
        <v>52</v>
      </c>
      <c r="J25" s="62"/>
      <c r="K25" s="62"/>
      <c r="L25" s="22">
        <f>$O$25/$I$25</f>
        <v>0</v>
      </c>
      <c r="M25" s="22">
        <f>$M$26+$M$27+$M$28+$M$29</f>
        <v>0</v>
      </c>
      <c r="N25" s="22">
        <f>$N$26+$N$27+$N$28+$N$29</f>
        <v>0</v>
      </c>
      <c r="O25" s="22">
        <f>$O$26+$O$27+$O$28+$O$29</f>
        <v>0</v>
      </c>
      <c r="P25" s="23"/>
      <c r="Q25" s="70"/>
    </row>
    <row r="26" spans="2:17" s="24" customFormat="1" ht="11.1" customHeight="1" outlineLevel="1" x14ac:dyDescent="0.2">
      <c r="B26" s="25"/>
      <c r="C26" s="26" t="s">
        <v>19</v>
      </c>
      <c r="D26" s="27" t="s">
        <v>41</v>
      </c>
      <c r="E26" s="27"/>
      <c r="F26" s="28">
        <v>52</v>
      </c>
      <c r="G26" s="28">
        <f>$F$26</f>
        <v>52</v>
      </c>
      <c r="H26" s="28">
        <v>1</v>
      </c>
      <c r="I26" s="29">
        <f>ROUND($G$26*$H$26,3)</f>
        <v>52</v>
      </c>
      <c r="J26" s="64"/>
      <c r="K26" s="64"/>
      <c r="L26" s="29">
        <f>$K$26+$J$26</f>
        <v>0</v>
      </c>
      <c r="M26" s="29">
        <f>$G$26*$J$26</f>
        <v>0</v>
      </c>
      <c r="N26" s="29">
        <f>$I$26*$K$26</f>
        <v>0</v>
      </c>
      <c r="O26" s="29">
        <f>$N$26+$M$26</f>
        <v>0</v>
      </c>
      <c r="P26" s="29"/>
      <c r="Q26" s="71"/>
    </row>
    <row r="27" spans="2:17" s="1" customFormat="1" ht="21.95" customHeight="1" outlineLevel="1" x14ac:dyDescent="0.2">
      <c r="B27" s="30"/>
      <c r="C27" s="31" t="s">
        <v>54</v>
      </c>
      <c r="D27" s="32" t="s">
        <v>41</v>
      </c>
      <c r="E27" s="32"/>
      <c r="F27" s="33">
        <v>4</v>
      </c>
      <c r="G27" s="33">
        <f>$F$27</f>
        <v>4</v>
      </c>
      <c r="H27" s="35">
        <v>1</v>
      </c>
      <c r="I27" s="34">
        <f>ROUND($G$27*$H$27,3)</f>
        <v>4</v>
      </c>
      <c r="J27" s="65"/>
      <c r="K27" s="65"/>
      <c r="L27" s="34">
        <f>$K$27+$J$27</f>
        <v>0</v>
      </c>
      <c r="M27" s="34">
        <f>$G$27*$J$27</f>
        <v>0</v>
      </c>
      <c r="N27" s="34">
        <f>$I$27*$K$27</f>
        <v>0</v>
      </c>
      <c r="O27" s="34">
        <f>$N$27+$M$27</f>
        <v>0</v>
      </c>
      <c r="P27" s="36"/>
      <c r="Q27" s="72"/>
    </row>
    <row r="28" spans="2:17" s="1" customFormat="1" ht="21.95" customHeight="1" outlineLevel="1" x14ac:dyDescent="0.2">
      <c r="B28" s="30"/>
      <c r="C28" s="31" t="s">
        <v>55</v>
      </c>
      <c r="D28" s="32" t="s">
        <v>41</v>
      </c>
      <c r="E28" s="32"/>
      <c r="F28" s="33">
        <v>37</v>
      </c>
      <c r="G28" s="33">
        <f>$F$28</f>
        <v>37</v>
      </c>
      <c r="H28" s="35">
        <v>1</v>
      </c>
      <c r="I28" s="34">
        <f>ROUND($G$28*$H$28,3)</f>
        <v>37</v>
      </c>
      <c r="J28" s="65"/>
      <c r="K28" s="65"/>
      <c r="L28" s="34">
        <f>$K$28+$J$28</f>
        <v>0</v>
      </c>
      <c r="M28" s="34">
        <f>$G$28*$J$28</f>
        <v>0</v>
      </c>
      <c r="N28" s="34">
        <f>$I$28*$K$28</f>
        <v>0</v>
      </c>
      <c r="O28" s="34">
        <f>$N$28+$M$28</f>
        <v>0</v>
      </c>
      <c r="P28" s="36"/>
      <c r="Q28" s="72"/>
    </row>
    <row r="29" spans="2:17" s="1" customFormat="1" ht="33" customHeight="1" outlineLevel="1" x14ac:dyDescent="0.2">
      <c r="B29" s="30"/>
      <c r="C29" s="31" t="s">
        <v>56</v>
      </c>
      <c r="D29" s="32" t="s">
        <v>41</v>
      </c>
      <c r="E29" s="32"/>
      <c r="F29" s="33">
        <v>8</v>
      </c>
      <c r="G29" s="33">
        <f>$F$29</f>
        <v>8</v>
      </c>
      <c r="H29" s="35">
        <v>1</v>
      </c>
      <c r="I29" s="34">
        <f>ROUND($G$29*$H$29,3)</f>
        <v>8</v>
      </c>
      <c r="J29" s="65"/>
      <c r="K29" s="65"/>
      <c r="L29" s="34">
        <f>$K$29+$J$29</f>
        <v>0</v>
      </c>
      <c r="M29" s="34">
        <f>$G$29*$J$29</f>
        <v>0</v>
      </c>
      <c r="N29" s="34">
        <f>$I$29*$K$29</f>
        <v>0</v>
      </c>
      <c r="O29" s="34">
        <f>$N$29+$M$29</f>
        <v>0</v>
      </c>
      <c r="P29" s="36"/>
      <c r="Q29" s="72"/>
    </row>
    <row r="30" spans="2:17" s="17" customFormat="1" ht="11.1" customHeight="1" outlineLevel="1" x14ac:dyDescent="0.15">
      <c r="B30" s="18">
        <v>10</v>
      </c>
      <c r="C30" s="19" t="s">
        <v>57</v>
      </c>
      <c r="D30" s="20" t="s">
        <v>41</v>
      </c>
      <c r="E30" s="20"/>
      <c r="F30" s="21">
        <v>52</v>
      </c>
      <c r="G30" s="21">
        <v>52</v>
      </c>
      <c r="H30" s="22"/>
      <c r="I30" s="21">
        <v>52</v>
      </c>
      <c r="J30" s="62"/>
      <c r="K30" s="62"/>
      <c r="L30" s="22">
        <f>$O$30/$I$30</f>
        <v>0</v>
      </c>
      <c r="M30" s="22">
        <f>$M$31+$M$32+$M$33+$M$34+$M$35</f>
        <v>0</v>
      </c>
      <c r="N30" s="22">
        <f>$N$31+$N$32+$N$33+$N$34+$N$35</f>
        <v>0</v>
      </c>
      <c r="O30" s="22">
        <f>$O$31+$O$32+$O$33+$O$34+$O$35</f>
        <v>0</v>
      </c>
      <c r="P30" s="23"/>
      <c r="Q30" s="70"/>
    </row>
    <row r="31" spans="2:17" s="24" customFormat="1" ht="11.1" customHeight="1" outlineLevel="1" x14ac:dyDescent="0.2">
      <c r="B31" s="25"/>
      <c r="C31" s="26" t="s">
        <v>19</v>
      </c>
      <c r="D31" s="27" t="s">
        <v>41</v>
      </c>
      <c r="E31" s="27"/>
      <c r="F31" s="28">
        <v>52</v>
      </c>
      <c r="G31" s="28">
        <f>$F$31</f>
        <v>52</v>
      </c>
      <c r="H31" s="28">
        <v>1</v>
      </c>
      <c r="I31" s="29">
        <f>ROUND($G$31*$H$31,3)</f>
        <v>52</v>
      </c>
      <c r="J31" s="63"/>
      <c r="K31" s="64"/>
      <c r="L31" s="53">
        <f>$K$31+$J$31</f>
        <v>0</v>
      </c>
      <c r="M31" s="29">
        <f>$G$31*$J$31</f>
        <v>0</v>
      </c>
      <c r="N31" s="29">
        <f>$I$31*$K$31</f>
        <v>0</v>
      </c>
      <c r="O31" s="29">
        <f>$N$31+$M$31</f>
        <v>0</v>
      </c>
      <c r="P31" s="29"/>
      <c r="Q31" s="71"/>
    </row>
    <row r="32" spans="2:17" s="1" customFormat="1" ht="21.95" customHeight="1" outlineLevel="1" x14ac:dyDescent="0.2">
      <c r="B32" s="30"/>
      <c r="C32" s="31" t="s">
        <v>58</v>
      </c>
      <c r="D32" s="32" t="s">
        <v>41</v>
      </c>
      <c r="E32" s="32"/>
      <c r="F32" s="33">
        <v>37</v>
      </c>
      <c r="G32" s="33">
        <f>$F$32</f>
        <v>37</v>
      </c>
      <c r="H32" s="35">
        <v>1</v>
      </c>
      <c r="I32" s="34">
        <f>ROUND($G$32*$H$32,3)</f>
        <v>37</v>
      </c>
      <c r="J32" s="65"/>
      <c r="K32" s="65"/>
      <c r="L32" s="34">
        <f>$K$32+$J$32</f>
        <v>0</v>
      </c>
      <c r="M32" s="34">
        <f>$G$32*$J$32</f>
        <v>0</v>
      </c>
      <c r="N32" s="34">
        <f>$I$32*$K$32</f>
        <v>0</v>
      </c>
      <c r="O32" s="34">
        <f>$N$32+$M$32</f>
        <v>0</v>
      </c>
      <c r="P32" s="36"/>
      <c r="Q32" s="72"/>
    </row>
    <row r="33" spans="2:17" s="1" customFormat="1" ht="21.95" customHeight="1" outlineLevel="1" x14ac:dyDescent="0.2">
      <c r="B33" s="30"/>
      <c r="C33" s="31" t="s">
        <v>59</v>
      </c>
      <c r="D33" s="32" t="s">
        <v>41</v>
      </c>
      <c r="E33" s="32"/>
      <c r="F33" s="33">
        <v>8</v>
      </c>
      <c r="G33" s="33">
        <f>$F$33</f>
        <v>8</v>
      </c>
      <c r="H33" s="35">
        <v>1</v>
      </c>
      <c r="I33" s="34">
        <f>ROUND($G$33*$H$33,3)</f>
        <v>8</v>
      </c>
      <c r="J33" s="65"/>
      <c r="K33" s="65"/>
      <c r="L33" s="34">
        <f>$K$33+$J$33</f>
        <v>0</v>
      </c>
      <c r="M33" s="34">
        <f>$G$33*$J$33</f>
        <v>0</v>
      </c>
      <c r="N33" s="34">
        <f>$I$33*$K$33</f>
        <v>0</v>
      </c>
      <c r="O33" s="34">
        <f>$N$33+$M$33</f>
        <v>0</v>
      </c>
      <c r="P33" s="36"/>
      <c r="Q33" s="72"/>
    </row>
    <row r="34" spans="2:17" s="1" customFormat="1" ht="11.1" customHeight="1" outlineLevel="1" x14ac:dyDescent="0.2">
      <c r="B34" s="30"/>
      <c r="C34" s="31" t="s">
        <v>60</v>
      </c>
      <c r="D34" s="32" t="s">
        <v>41</v>
      </c>
      <c r="E34" s="32"/>
      <c r="F34" s="33">
        <v>4</v>
      </c>
      <c r="G34" s="33">
        <f>$F$34</f>
        <v>4</v>
      </c>
      <c r="H34" s="35">
        <v>1</v>
      </c>
      <c r="I34" s="34">
        <f>ROUND($G$34*$H$34,3)</f>
        <v>4</v>
      </c>
      <c r="J34" s="65"/>
      <c r="K34" s="65"/>
      <c r="L34" s="34">
        <f>$K$34+$J$34</f>
        <v>0</v>
      </c>
      <c r="M34" s="34">
        <f>$G$34*$J$34</f>
        <v>0</v>
      </c>
      <c r="N34" s="34">
        <f>$I$34*$K$34</f>
        <v>0</v>
      </c>
      <c r="O34" s="34">
        <f>$N$34+$M$34</f>
        <v>0</v>
      </c>
      <c r="P34" s="36"/>
      <c r="Q34" s="72"/>
    </row>
    <row r="35" spans="2:17" s="1" customFormat="1" ht="21.95" customHeight="1" outlineLevel="1" x14ac:dyDescent="0.2">
      <c r="B35" s="30"/>
      <c r="C35" s="31" t="s">
        <v>61</v>
      </c>
      <c r="D35" s="32" t="s">
        <v>41</v>
      </c>
      <c r="E35" s="32"/>
      <c r="F35" s="33">
        <v>3</v>
      </c>
      <c r="G35" s="33">
        <f>$F$35</f>
        <v>3</v>
      </c>
      <c r="H35" s="35">
        <v>1</v>
      </c>
      <c r="I35" s="34">
        <f>ROUND($G$35*$H$35,3)</f>
        <v>3</v>
      </c>
      <c r="J35" s="65"/>
      <c r="K35" s="65"/>
      <c r="L35" s="34">
        <f>$K$35+$J$35</f>
        <v>0</v>
      </c>
      <c r="M35" s="34">
        <f>$G$35*$J$35</f>
        <v>0</v>
      </c>
      <c r="N35" s="34">
        <f>$I$35*$K$35</f>
        <v>0</v>
      </c>
      <c r="O35" s="34">
        <f>$N$35+$M$35</f>
        <v>0</v>
      </c>
      <c r="P35" s="36"/>
      <c r="Q35" s="72"/>
    </row>
    <row r="36" spans="2:17" s="1" customFormat="1" ht="12" customHeight="1" x14ac:dyDescent="0.2">
      <c r="B36" s="7"/>
      <c r="C36" s="8" t="s">
        <v>62</v>
      </c>
      <c r="D36" s="9"/>
      <c r="E36" s="9"/>
      <c r="F36" s="10"/>
      <c r="G36" s="10"/>
      <c r="H36" s="10"/>
      <c r="I36" s="10"/>
      <c r="J36" s="68"/>
      <c r="K36" s="68"/>
      <c r="L36" s="10"/>
      <c r="M36" s="10">
        <f>$M$37</f>
        <v>0</v>
      </c>
      <c r="N36" s="10">
        <f>$N$37</f>
        <v>0</v>
      </c>
      <c r="O36" s="10">
        <f>$O$37</f>
        <v>0</v>
      </c>
      <c r="P36" s="10"/>
      <c r="Q36" s="68"/>
    </row>
    <row r="37" spans="2:17" s="4" customFormat="1" ht="12" customHeight="1" outlineLevel="1" x14ac:dyDescent="0.2">
      <c r="B37" s="11"/>
      <c r="C37" s="12" t="s">
        <v>63</v>
      </c>
      <c r="D37" s="13"/>
      <c r="E37" s="13"/>
      <c r="F37" s="12"/>
      <c r="G37" s="12"/>
      <c r="H37" s="12"/>
      <c r="I37" s="12"/>
      <c r="J37" s="66"/>
      <c r="K37" s="66"/>
      <c r="L37" s="12"/>
      <c r="M37" s="14">
        <f>$M$38</f>
        <v>0</v>
      </c>
      <c r="N37" s="14">
        <f>$N$38</f>
        <v>0</v>
      </c>
      <c r="O37" s="15">
        <f>$O$38</f>
        <v>0</v>
      </c>
      <c r="P37" s="16"/>
      <c r="Q37" s="69"/>
    </row>
    <row r="38" spans="2:17" s="17" customFormat="1" ht="11.1" customHeight="1" outlineLevel="1" x14ac:dyDescent="0.15">
      <c r="B38" s="18">
        <v>2</v>
      </c>
      <c r="C38" s="19" t="s">
        <v>63</v>
      </c>
      <c r="D38" s="20" t="s">
        <v>41</v>
      </c>
      <c r="E38" s="20"/>
      <c r="F38" s="21">
        <v>2</v>
      </c>
      <c r="G38" s="21">
        <v>2</v>
      </c>
      <c r="H38" s="22"/>
      <c r="I38" s="21">
        <v>2</v>
      </c>
      <c r="J38" s="62"/>
      <c r="K38" s="62"/>
      <c r="L38" s="22">
        <f>$O$38/$I$38</f>
        <v>0</v>
      </c>
      <c r="M38" s="22">
        <f>$M$39+$M$40</f>
        <v>0</v>
      </c>
      <c r="N38" s="22">
        <f>$N$39+$N$40</f>
        <v>0</v>
      </c>
      <c r="O38" s="22">
        <f>$O$39+$O$40</f>
        <v>0</v>
      </c>
      <c r="P38" s="23"/>
      <c r="Q38" s="70"/>
    </row>
    <row r="39" spans="2:17" s="24" customFormat="1" ht="11.1" customHeight="1" outlineLevel="1" x14ac:dyDescent="0.2">
      <c r="B39" s="25"/>
      <c r="C39" s="26" t="s">
        <v>19</v>
      </c>
      <c r="D39" s="27" t="s">
        <v>41</v>
      </c>
      <c r="E39" s="27"/>
      <c r="F39" s="28">
        <v>2</v>
      </c>
      <c r="G39" s="28">
        <f>$F$39</f>
        <v>2</v>
      </c>
      <c r="H39" s="28">
        <v>1</v>
      </c>
      <c r="I39" s="29">
        <f>ROUND($G$39*$H$39,3)</f>
        <v>2</v>
      </c>
      <c r="J39" s="63"/>
      <c r="K39" s="64"/>
      <c r="L39" s="53">
        <f>$K$39+$J$39</f>
        <v>0</v>
      </c>
      <c r="M39" s="29">
        <f>$G$39*$J$39</f>
        <v>0</v>
      </c>
      <c r="N39" s="29">
        <f>$I$39*$K$39</f>
        <v>0</v>
      </c>
      <c r="O39" s="29">
        <f>$N$39+$M$39</f>
        <v>0</v>
      </c>
      <c r="P39" s="29"/>
      <c r="Q39" s="71"/>
    </row>
    <row r="40" spans="2:17" s="1" customFormat="1" ht="21.95" customHeight="1" outlineLevel="1" x14ac:dyDescent="0.2">
      <c r="B40" s="30"/>
      <c r="C40" s="31" t="s">
        <v>64</v>
      </c>
      <c r="D40" s="32" t="s">
        <v>41</v>
      </c>
      <c r="E40" s="32"/>
      <c r="F40" s="33">
        <v>2</v>
      </c>
      <c r="G40" s="33">
        <f>$F$40</f>
        <v>2</v>
      </c>
      <c r="H40" s="35">
        <v>1</v>
      </c>
      <c r="I40" s="34">
        <f>ROUND($G$40*$H$40,3)</f>
        <v>2</v>
      </c>
      <c r="J40" s="65"/>
      <c r="K40" s="65"/>
      <c r="L40" s="34">
        <f>$K$40+$J$40</f>
        <v>0</v>
      </c>
      <c r="M40" s="34">
        <f>$G$40*$J$40</f>
        <v>0</v>
      </c>
      <c r="N40" s="34">
        <f>$I$40*$K$40</f>
        <v>0</v>
      </c>
      <c r="O40" s="34">
        <f>$N$40+$M$40</f>
        <v>0</v>
      </c>
      <c r="P40" s="36" t="s">
        <v>65</v>
      </c>
      <c r="Q40" s="72"/>
    </row>
    <row r="41" spans="2:17" s="1" customFormat="1" ht="12" customHeight="1" x14ac:dyDescent="0.2">
      <c r="B41" s="7"/>
      <c r="C41" s="8" t="s">
        <v>66</v>
      </c>
      <c r="D41" s="9"/>
      <c r="E41" s="9"/>
      <c r="F41" s="10"/>
      <c r="G41" s="10"/>
      <c r="H41" s="10"/>
      <c r="I41" s="10"/>
      <c r="J41" s="68"/>
      <c r="K41" s="68"/>
      <c r="L41" s="10"/>
      <c r="M41" s="10">
        <f>$M$42</f>
        <v>0</v>
      </c>
      <c r="N41" s="10">
        <f>$N$42</f>
        <v>0</v>
      </c>
      <c r="O41" s="10">
        <f>$O$42</f>
        <v>0</v>
      </c>
      <c r="P41" s="10"/>
      <c r="Q41" s="68"/>
    </row>
    <row r="42" spans="2:17" s="4" customFormat="1" ht="12" customHeight="1" outlineLevel="1" x14ac:dyDescent="0.2">
      <c r="B42" s="11"/>
      <c r="C42" s="12" t="s">
        <v>67</v>
      </c>
      <c r="D42" s="13"/>
      <c r="E42" s="13"/>
      <c r="F42" s="12"/>
      <c r="G42" s="12"/>
      <c r="H42" s="12"/>
      <c r="I42" s="12"/>
      <c r="J42" s="66"/>
      <c r="K42" s="66"/>
      <c r="L42" s="12"/>
      <c r="M42" s="14">
        <f>$M$43</f>
        <v>0</v>
      </c>
      <c r="N42" s="14">
        <f>$N$43</f>
        <v>0</v>
      </c>
      <c r="O42" s="15">
        <f>$O$43</f>
        <v>0</v>
      </c>
      <c r="P42" s="16"/>
      <c r="Q42" s="69"/>
    </row>
    <row r="43" spans="2:17" s="17" customFormat="1" ht="21.95" customHeight="1" outlineLevel="1" x14ac:dyDescent="0.15">
      <c r="B43" s="18">
        <v>4</v>
      </c>
      <c r="C43" s="19" t="s">
        <v>68</v>
      </c>
      <c r="D43" s="20" t="s">
        <v>69</v>
      </c>
      <c r="E43" s="20"/>
      <c r="F43" s="21">
        <v>74</v>
      </c>
      <c r="G43" s="21">
        <v>74</v>
      </c>
      <c r="H43" s="22"/>
      <c r="I43" s="21">
        <v>74</v>
      </c>
      <c r="J43" s="62"/>
      <c r="K43" s="62"/>
      <c r="L43" s="22">
        <f>$O$43/$I$43</f>
        <v>0</v>
      </c>
      <c r="M43" s="22">
        <f>$M$44</f>
        <v>0</v>
      </c>
      <c r="N43" s="22">
        <f>$N$44</f>
        <v>0</v>
      </c>
      <c r="O43" s="22">
        <f>$O$44</f>
        <v>0</v>
      </c>
      <c r="P43" s="23"/>
      <c r="Q43" s="70"/>
    </row>
    <row r="44" spans="2:17" s="24" customFormat="1" ht="11.1" customHeight="1" outlineLevel="1" x14ac:dyDescent="0.2">
      <c r="B44" s="25"/>
      <c r="C44" s="26" t="s">
        <v>19</v>
      </c>
      <c r="D44" s="27" t="s">
        <v>69</v>
      </c>
      <c r="E44" s="27"/>
      <c r="F44" s="28">
        <v>74</v>
      </c>
      <c r="G44" s="28">
        <f>$F$44</f>
        <v>74</v>
      </c>
      <c r="H44" s="28">
        <v>1</v>
      </c>
      <c r="I44" s="29">
        <f>ROUND($G$44*$H$44,3)</f>
        <v>74</v>
      </c>
      <c r="J44" s="67"/>
      <c r="K44" s="64"/>
      <c r="L44" s="54">
        <f>$K$44+$J$44</f>
        <v>0</v>
      </c>
      <c r="M44" s="29">
        <f>$G$44*$J$44</f>
        <v>0</v>
      </c>
      <c r="N44" s="29">
        <f>$I$44*$K$44</f>
        <v>0</v>
      </c>
      <c r="O44" s="29">
        <f>$N$44+$M$44</f>
        <v>0</v>
      </c>
      <c r="P44" s="29"/>
      <c r="Q44" s="71"/>
    </row>
    <row r="45" spans="2:17" s="1" customFormat="1" ht="12" customHeight="1" x14ac:dyDescent="0.2">
      <c r="B45" s="7"/>
      <c r="C45" s="8" t="s">
        <v>70</v>
      </c>
      <c r="D45" s="9"/>
      <c r="E45" s="9"/>
      <c r="F45" s="10"/>
      <c r="G45" s="10"/>
      <c r="H45" s="10"/>
      <c r="I45" s="10"/>
      <c r="J45" s="68"/>
      <c r="K45" s="68"/>
      <c r="L45" s="10"/>
      <c r="M45" s="10">
        <f>$M$46</f>
        <v>0</v>
      </c>
      <c r="N45" s="10">
        <f>$N$46</f>
        <v>0</v>
      </c>
      <c r="O45" s="10">
        <f>$O$46</f>
        <v>0</v>
      </c>
      <c r="P45" s="10"/>
      <c r="Q45" s="68"/>
    </row>
    <row r="46" spans="2:17" s="4" customFormat="1" ht="12" customHeight="1" outlineLevel="1" x14ac:dyDescent="0.2">
      <c r="B46" s="11"/>
      <c r="C46" s="12" t="s">
        <v>38</v>
      </c>
      <c r="D46" s="13"/>
      <c r="E46" s="13"/>
      <c r="F46" s="12"/>
      <c r="G46" s="12"/>
      <c r="H46" s="12"/>
      <c r="I46" s="12"/>
      <c r="J46" s="66"/>
      <c r="K46" s="66"/>
      <c r="L46" s="12"/>
      <c r="M46" s="14">
        <f>$M$47+$M$53+$M$56+$M$58</f>
        <v>0</v>
      </c>
      <c r="N46" s="14">
        <f>$N$47+$N$53+$N$56+$N$58</f>
        <v>0</v>
      </c>
      <c r="O46" s="15">
        <f>$O$47+$O$53+$O$56+$O$58</f>
        <v>0</v>
      </c>
      <c r="P46" s="16"/>
      <c r="Q46" s="69"/>
    </row>
    <row r="47" spans="2:17" s="17" customFormat="1" ht="11.1" customHeight="1" outlineLevel="1" x14ac:dyDescent="0.15">
      <c r="B47" s="18">
        <v>5</v>
      </c>
      <c r="C47" s="19" t="s">
        <v>71</v>
      </c>
      <c r="D47" s="20" t="s">
        <v>48</v>
      </c>
      <c r="E47" s="20"/>
      <c r="F47" s="37">
        <v>1168</v>
      </c>
      <c r="G47" s="37">
        <v>1168</v>
      </c>
      <c r="H47" s="22"/>
      <c r="I47" s="37">
        <v>1168</v>
      </c>
      <c r="J47" s="62"/>
      <c r="K47" s="62"/>
      <c r="L47" s="22">
        <f>$O$47/$I$47</f>
        <v>0</v>
      </c>
      <c r="M47" s="22">
        <f>$M$48+$M$49+$M$50+$M$51+$M$52</f>
        <v>0</v>
      </c>
      <c r="N47" s="22">
        <f>$N$48+$N$49+$N$50+$N$51+$N$52</f>
        <v>0</v>
      </c>
      <c r="O47" s="22">
        <f>$O$48+$O$49+$O$50+$O$51+$O$52</f>
        <v>0</v>
      </c>
      <c r="P47" s="23"/>
      <c r="Q47" s="70"/>
    </row>
    <row r="48" spans="2:17" s="24" customFormat="1" ht="11.1" customHeight="1" outlineLevel="1" x14ac:dyDescent="0.2">
      <c r="B48" s="25"/>
      <c r="C48" s="26" t="s">
        <v>19</v>
      </c>
      <c r="D48" s="27" t="s">
        <v>48</v>
      </c>
      <c r="E48" s="27"/>
      <c r="F48" s="38">
        <v>1168</v>
      </c>
      <c r="G48" s="38">
        <f>$F$48</f>
        <v>1168</v>
      </c>
      <c r="H48" s="28">
        <v>1</v>
      </c>
      <c r="I48" s="29">
        <f>ROUND($G$48*$H$48,3)</f>
        <v>1168</v>
      </c>
      <c r="J48" s="67"/>
      <c r="K48" s="64"/>
      <c r="L48" s="54">
        <f>$K$48+$J$48</f>
        <v>0</v>
      </c>
      <c r="M48" s="29">
        <f>$G$48*$J$48</f>
        <v>0</v>
      </c>
      <c r="N48" s="29">
        <f>$I$48*$K$48</f>
        <v>0</v>
      </c>
      <c r="O48" s="29">
        <f>$N$48+$M$48</f>
        <v>0</v>
      </c>
      <c r="P48" s="29"/>
      <c r="Q48" s="71"/>
    </row>
    <row r="49" spans="2:17" s="1" customFormat="1" ht="11.1" customHeight="1" outlineLevel="1" x14ac:dyDescent="0.2">
      <c r="B49" s="30"/>
      <c r="C49" s="31" t="s">
        <v>72</v>
      </c>
      <c r="D49" s="32" t="s">
        <v>48</v>
      </c>
      <c r="E49" s="32"/>
      <c r="F49" s="33">
        <v>90</v>
      </c>
      <c r="G49" s="33">
        <f>$F$49</f>
        <v>90</v>
      </c>
      <c r="H49" s="35">
        <v>1</v>
      </c>
      <c r="I49" s="34">
        <f>ROUND($G$49*$H$49,3)</f>
        <v>90</v>
      </c>
      <c r="J49" s="65"/>
      <c r="K49" s="65"/>
      <c r="L49" s="34">
        <f>$K$49+$J$49</f>
        <v>0</v>
      </c>
      <c r="M49" s="34">
        <f>$G$49*$J$49</f>
        <v>0</v>
      </c>
      <c r="N49" s="34">
        <f>$I$49*$K$49</f>
        <v>0</v>
      </c>
      <c r="O49" s="34">
        <f>$N$49+$M$49</f>
        <v>0</v>
      </c>
      <c r="P49" s="36"/>
      <c r="Q49" s="72"/>
    </row>
    <row r="50" spans="2:17" s="1" customFormat="1" ht="21.95" customHeight="1" outlineLevel="1" x14ac:dyDescent="0.2">
      <c r="B50" s="30"/>
      <c r="C50" s="31" t="s">
        <v>73</v>
      </c>
      <c r="D50" s="32" t="s">
        <v>48</v>
      </c>
      <c r="E50" s="32"/>
      <c r="F50" s="33">
        <v>117</v>
      </c>
      <c r="G50" s="33">
        <f>$F$50</f>
        <v>117</v>
      </c>
      <c r="H50" s="35">
        <v>1</v>
      </c>
      <c r="I50" s="34">
        <f>ROUND($G$50*$H$50,3)</f>
        <v>117</v>
      </c>
      <c r="J50" s="65"/>
      <c r="K50" s="65"/>
      <c r="L50" s="34">
        <f>$K$50+$J$50</f>
        <v>0</v>
      </c>
      <c r="M50" s="34">
        <f>$G$50*$J$50</f>
        <v>0</v>
      </c>
      <c r="N50" s="34">
        <f>$I$50*$K$50</f>
        <v>0</v>
      </c>
      <c r="O50" s="34">
        <f>$N$50+$M$50</f>
        <v>0</v>
      </c>
      <c r="P50" s="36"/>
      <c r="Q50" s="72"/>
    </row>
    <row r="51" spans="2:17" s="1" customFormat="1" ht="11.1" customHeight="1" outlineLevel="1" x14ac:dyDescent="0.2">
      <c r="B51" s="30"/>
      <c r="C51" s="31" t="s">
        <v>74</v>
      </c>
      <c r="D51" s="32" t="s">
        <v>48</v>
      </c>
      <c r="E51" s="32"/>
      <c r="F51" s="33">
        <v>955</v>
      </c>
      <c r="G51" s="33">
        <f>$F$51</f>
        <v>955</v>
      </c>
      <c r="H51" s="35">
        <v>1</v>
      </c>
      <c r="I51" s="34">
        <f>ROUND($G$51*$H$51,3)</f>
        <v>955</v>
      </c>
      <c r="J51" s="65"/>
      <c r="K51" s="65"/>
      <c r="L51" s="34">
        <f>$K$51+$J$51</f>
        <v>0</v>
      </c>
      <c r="M51" s="34">
        <f>$G$51*$J$51</f>
        <v>0</v>
      </c>
      <c r="N51" s="34">
        <f>$I$51*$K$51</f>
        <v>0</v>
      </c>
      <c r="O51" s="34">
        <f>$N$51+$M$51</f>
        <v>0</v>
      </c>
      <c r="P51" s="36"/>
      <c r="Q51" s="72"/>
    </row>
    <row r="52" spans="2:17" s="1" customFormat="1" ht="11.1" customHeight="1" outlineLevel="1" x14ac:dyDescent="0.2">
      <c r="B52" s="30"/>
      <c r="C52" s="31" t="s">
        <v>75</v>
      </c>
      <c r="D52" s="32" t="s">
        <v>48</v>
      </c>
      <c r="E52" s="32"/>
      <c r="F52" s="33">
        <v>6</v>
      </c>
      <c r="G52" s="33">
        <f>$F$52</f>
        <v>6</v>
      </c>
      <c r="H52" s="35">
        <v>1</v>
      </c>
      <c r="I52" s="34">
        <f>ROUND($G$52*$H$52,3)</f>
        <v>6</v>
      </c>
      <c r="J52" s="65"/>
      <c r="K52" s="65"/>
      <c r="L52" s="34">
        <f>$K$52+$J$52</f>
        <v>0</v>
      </c>
      <c r="M52" s="34">
        <f>$G$52*$J$52</f>
        <v>0</v>
      </c>
      <c r="N52" s="34">
        <f>$I$52*$K$52</f>
        <v>0</v>
      </c>
      <c r="O52" s="34">
        <f>$N$52+$M$52</f>
        <v>0</v>
      </c>
      <c r="P52" s="36"/>
      <c r="Q52" s="72"/>
    </row>
    <row r="53" spans="2:17" s="17" customFormat="1" ht="11.1" customHeight="1" outlineLevel="1" x14ac:dyDescent="0.15">
      <c r="B53" s="18">
        <v>6</v>
      </c>
      <c r="C53" s="19" t="s">
        <v>76</v>
      </c>
      <c r="D53" s="20" t="s">
        <v>48</v>
      </c>
      <c r="E53" s="20"/>
      <c r="F53" s="21">
        <v>148</v>
      </c>
      <c r="G53" s="21">
        <v>148</v>
      </c>
      <c r="H53" s="22"/>
      <c r="I53" s="21">
        <v>148</v>
      </c>
      <c r="J53" s="62"/>
      <c r="K53" s="62"/>
      <c r="L53" s="22">
        <f>$O$53/$I$53</f>
        <v>0</v>
      </c>
      <c r="M53" s="22">
        <f>$M$54+$M$55</f>
        <v>0</v>
      </c>
      <c r="N53" s="22">
        <f>$N$54+$N$55</f>
        <v>0</v>
      </c>
      <c r="O53" s="22">
        <f>$O$54+$O$55</f>
        <v>0</v>
      </c>
      <c r="P53" s="23"/>
      <c r="Q53" s="70"/>
    </row>
    <row r="54" spans="2:17" s="24" customFormat="1" ht="11.1" customHeight="1" outlineLevel="1" x14ac:dyDescent="0.2">
      <c r="B54" s="25"/>
      <c r="C54" s="26" t="s">
        <v>19</v>
      </c>
      <c r="D54" s="27" t="s">
        <v>48</v>
      </c>
      <c r="E54" s="27"/>
      <c r="F54" s="28">
        <v>148</v>
      </c>
      <c r="G54" s="28">
        <f>$F$54</f>
        <v>148</v>
      </c>
      <c r="H54" s="28">
        <v>1</v>
      </c>
      <c r="I54" s="29">
        <f>ROUND($G$54*$H$54,3)</f>
        <v>148</v>
      </c>
      <c r="J54" s="67"/>
      <c r="K54" s="64"/>
      <c r="L54" s="54">
        <f>$K$54+$J$54</f>
        <v>0</v>
      </c>
      <c r="M54" s="29">
        <f>$G$54*$J$54</f>
        <v>0</v>
      </c>
      <c r="N54" s="29">
        <f>$I$54*$K$54</f>
        <v>0</v>
      </c>
      <c r="O54" s="29">
        <f>$N$54+$M$54</f>
        <v>0</v>
      </c>
      <c r="P54" s="29"/>
      <c r="Q54" s="71"/>
    </row>
    <row r="55" spans="2:17" s="1" customFormat="1" ht="11.1" customHeight="1" outlineLevel="1" x14ac:dyDescent="0.2">
      <c r="B55" s="30"/>
      <c r="C55" s="31" t="s">
        <v>77</v>
      </c>
      <c r="D55" s="32" t="s">
        <v>48</v>
      </c>
      <c r="E55" s="32"/>
      <c r="F55" s="33">
        <v>148</v>
      </c>
      <c r="G55" s="33">
        <f>$F$55</f>
        <v>148</v>
      </c>
      <c r="H55" s="35">
        <v>1</v>
      </c>
      <c r="I55" s="34">
        <f>ROUND($G$55*$H$55,3)</f>
        <v>148</v>
      </c>
      <c r="J55" s="65"/>
      <c r="K55" s="65"/>
      <c r="L55" s="34">
        <f>$K$55+$J$55</f>
        <v>0</v>
      </c>
      <c r="M55" s="34">
        <f>$G$55*$J$55</f>
        <v>0</v>
      </c>
      <c r="N55" s="34">
        <f>$I$55*$K$55</f>
        <v>0</v>
      </c>
      <c r="O55" s="34">
        <f>$N$55+$M$55</f>
        <v>0</v>
      </c>
      <c r="P55" s="36" t="s">
        <v>78</v>
      </c>
      <c r="Q55" s="72"/>
    </row>
    <row r="56" spans="2:17" s="17" customFormat="1" ht="11.1" customHeight="1" outlineLevel="1" x14ac:dyDescent="0.15">
      <c r="B56" s="18">
        <v>7</v>
      </c>
      <c r="C56" s="19" t="s">
        <v>79</v>
      </c>
      <c r="D56" s="20" t="s">
        <v>41</v>
      </c>
      <c r="E56" s="20"/>
      <c r="F56" s="21">
        <v>15</v>
      </c>
      <c r="G56" s="21">
        <v>15</v>
      </c>
      <c r="H56" s="22"/>
      <c r="I56" s="21">
        <v>15</v>
      </c>
      <c r="J56" s="62"/>
      <c r="K56" s="62"/>
      <c r="L56" s="22">
        <f>$O$56/$I$56</f>
        <v>0</v>
      </c>
      <c r="M56" s="22">
        <f>$M$57</f>
        <v>0</v>
      </c>
      <c r="N56" s="22">
        <f>$N$57</f>
        <v>0</v>
      </c>
      <c r="O56" s="22">
        <f>$O$57</f>
        <v>0</v>
      </c>
      <c r="P56" s="23"/>
      <c r="Q56" s="70"/>
    </row>
    <row r="57" spans="2:17" s="24" customFormat="1" ht="11.1" customHeight="1" outlineLevel="1" x14ac:dyDescent="0.2">
      <c r="B57" s="25"/>
      <c r="C57" s="26" t="s">
        <v>19</v>
      </c>
      <c r="D57" s="27" t="s">
        <v>41</v>
      </c>
      <c r="E57" s="27"/>
      <c r="F57" s="28">
        <v>15</v>
      </c>
      <c r="G57" s="28">
        <f>$F$57</f>
        <v>15</v>
      </c>
      <c r="H57" s="28">
        <v>1</v>
      </c>
      <c r="I57" s="29">
        <f>ROUND($G$57*$H$57,3)</f>
        <v>15</v>
      </c>
      <c r="J57" s="63"/>
      <c r="K57" s="64"/>
      <c r="L57" s="53">
        <f>$K$57+$J$57</f>
        <v>0</v>
      </c>
      <c r="M57" s="29">
        <f>$G$57*$J$57</f>
        <v>0</v>
      </c>
      <c r="N57" s="29">
        <f>$I$57*$K$57</f>
        <v>0</v>
      </c>
      <c r="O57" s="29">
        <f>$N$57+$M$57</f>
        <v>0</v>
      </c>
      <c r="P57" s="29"/>
      <c r="Q57" s="71"/>
    </row>
    <row r="58" spans="2:17" s="17" customFormat="1" ht="11.1" customHeight="1" outlineLevel="1" x14ac:dyDescent="0.15">
      <c r="B58" s="18">
        <v>8</v>
      </c>
      <c r="C58" s="19" t="s">
        <v>80</v>
      </c>
      <c r="D58" s="20" t="s">
        <v>41</v>
      </c>
      <c r="E58" s="20"/>
      <c r="F58" s="21">
        <v>62</v>
      </c>
      <c r="G58" s="21">
        <v>62</v>
      </c>
      <c r="H58" s="22"/>
      <c r="I58" s="21">
        <v>62</v>
      </c>
      <c r="J58" s="62"/>
      <c r="K58" s="62"/>
      <c r="L58" s="22">
        <f>$O$58/$I$58</f>
        <v>0</v>
      </c>
      <c r="M58" s="22">
        <f>$M$59+$M$60</f>
        <v>0</v>
      </c>
      <c r="N58" s="22">
        <f>$N$59+$N$60</f>
        <v>0</v>
      </c>
      <c r="O58" s="22">
        <f>$O$59+$O$60</f>
        <v>0</v>
      </c>
      <c r="P58" s="23"/>
      <c r="Q58" s="70"/>
    </row>
    <row r="59" spans="2:17" s="24" customFormat="1" ht="11.1" customHeight="1" outlineLevel="1" x14ac:dyDescent="0.2">
      <c r="B59" s="25"/>
      <c r="C59" s="26" t="s">
        <v>19</v>
      </c>
      <c r="D59" s="27" t="s">
        <v>41</v>
      </c>
      <c r="E59" s="27"/>
      <c r="F59" s="28">
        <v>62</v>
      </c>
      <c r="G59" s="28">
        <f>$F$59</f>
        <v>62</v>
      </c>
      <c r="H59" s="28">
        <v>1</v>
      </c>
      <c r="I59" s="29">
        <f>ROUND($G$59*$H$59,3)</f>
        <v>62</v>
      </c>
      <c r="J59" s="67"/>
      <c r="K59" s="64"/>
      <c r="L59" s="54">
        <f>$K$59+$J$59</f>
        <v>0</v>
      </c>
      <c r="M59" s="29">
        <f>$G$59*$J$59</f>
        <v>0</v>
      </c>
      <c r="N59" s="29">
        <f>$I$59*$K$59</f>
        <v>0</v>
      </c>
      <c r="O59" s="29">
        <f>$N$59+$M$59</f>
        <v>0</v>
      </c>
      <c r="P59" s="29"/>
      <c r="Q59" s="71"/>
    </row>
    <row r="60" spans="2:17" s="1" customFormat="1" ht="33" customHeight="1" outlineLevel="1" x14ac:dyDescent="0.2">
      <c r="B60" s="30"/>
      <c r="C60" s="31" t="s">
        <v>81</v>
      </c>
      <c r="D60" s="32" t="s">
        <v>41</v>
      </c>
      <c r="E60" s="32"/>
      <c r="F60" s="33">
        <v>62</v>
      </c>
      <c r="G60" s="33">
        <f>$F$60</f>
        <v>62</v>
      </c>
      <c r="H60" s="35">
        <v>1</v>
      </c>
      <c r="I60" s="34">
        <f>ROUND($G$60*$H$60,3)</f>
        <v>62</v>
      </c>
      <c r="J60" s="65"/>
      <c r="K60" s="65"/>
      <c r="L60" s="34">
        <f>$K$60+$J$60</f>
        <v>0</v>
      </c>
      <c r="M60" s="34">
        <f>$G$60*$J$60</f>
        <v>0</v>
      </c>
      <c r="N60" s="34">
        <f>$I$60*$K$60</f>
        <v>0</v>
      </c>
      <c r="O60" s="34">
        <f>$N$60+$M$60</f>
        <v>0</v>
      </c>
      <c r="P60" s="36"/>
      <c r="Q60" s="72"/>
    </row>
    <row r="61" spans="2:17" s="4" customFormat="1" ht="12" customHeight="1" x14ac:dyDescent="0.2">
      <c r="B61" s="39"/>
      <c r="C61" s="40" t="s">
        <v>82</v>
      </c>
      <c r="D61" s="41"/>
      <c r="E61" s="41"/>
      <c r="F61" s="41"/>
      <c r="G61" s="41"/>
      <c r="H61" s="41"/>
      <c r="I61" s="41"/>
      <c r="J61" s="41"/>
      <c r="K61" s="41"/>
      <c r="L61" s="41"/>
      <c r="M61" s="42">
        <f>$M$14+$M$19+$M$24+$M$37+$M$42+$M$46</f>
        <v>0</v>
      </c>
      <c r="N61" s="42">
        <f>$N$14+$N$19+$N$24+$N$37+$N$42+$N$46</f>
        <v>0</v>
      </c>
      <c r="O61" s="42">
        <f>$O$14+$O$19+$O$24+$O$37+$O$42+$O$46</f>
        <v>0</v>
      </c>
      <c r="P61" s="42"/>
      <c r="Q61" s="73"/>
    </row>
    <row r="62" spans="2:17" s="1" customFormat="1" ht="11.1" customHeight="1" x14ac:dyDescent="0.2">
      <c r="B62" s="43"/>
      <c r="C62" s="44" t="s">
        <v>83</v>
      </c>
      <c r="D62" s="30"/>
      <c r="E62" s="30"/>
      <c r="F62" s="30"/>
      <c r="G62" s="30"/>
      <c r="H62" s="30"/>
      <c r="I62" s="30"/>
      <c r="J62" s="30"/>
      <c r="K62" s="30"/>
      <c r="L62" s="30"/>
      <c r="M62" s="30"/>
      <c r="O62" s="34"/>
      <c r="P62" s="34"/>
      <c r="Q62" s="34"/>
    </row>
    <row r="63" spans="2:17" s="24" customFormat="1" ht="11.1" customHeight="1" x14ac:dyDescent="0.2">
      <c r="B63" s="45"/>
      <c r="C63" s="46" t="s">
        <v>84</v>
      </c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8">
        <f>$N$14+$N$19+$N$24+$N$37+$N$42+$N$46</f>
        <v>0</v>
      </c>
      <c r="P63" s="49"/>
      <c r="Q63" s="49"/>
    </row>
    <row r="64" spans="2:17" s="24" customFormat="1" ht="11.1" customHeight="1" x14ac:dyDescent="0.2">
      <c r="B64" s="45"/>
      <c r="C64" s="46" t="s">
        <v>85</v>
      </c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50">
        <f>$M$14+$M$19+$M$24+$M$37+$M$42+$M$46</f>
        <v>0</v>
      </c>
      <c r="P64" s="29"/>
      <c r="Q64" s="29"/>
    </row>
    <row r="65" spans="2:17" s="24" customFormat="1" ht="11.1" customHeight="1" x14ac:dyDescent="0.2">
      <c r="B65" s="45"/>
      <c r="C65" s="46" t="s">
        <v>86</v>
      </c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50">
        <f>($O$61)*0.166666666666666</f>
        <v>0</v>
      </c>
      <c r="P65" s="29"/>
      <c r="Q65" s="29"/>
    </row>
    <row r="66" spans="2:17" s="1" customFormat="1" ht="44.1" customHeight="1" x14ac:dyDescent="0.2">
      <c r="B66" s="30"/>
      <c r="C66" s="51" t="s">
        <v>87</v>
      </c>
      <c r="D66" s="30"/>
      <c r="E66" s="30"/>
      <c r="F66" s="30"/>
      <c r="G66" s="30"/>
      <c r="H66" s="30"/>
      <c r="I66" s="30"/>
      <c r="J66" s="30"/>
      <c r="K66" s="30"/>
      <c r="L66" s="30"/>
      <c r="M66" s="47">
        <f>$M$67+$M$68+$M$69+$M$70+$M$71+$M$72+$M$73+$M$74+$M$75+$M$76+$M$77+$M$78</f>
        <v>0</v>
      </c>
      <c r="N66" s="47">
        <f>$N$67+$N$68+$N$69+$N$70+$N$71+$N$72+$N$73+$N$74+$N$75+$N$76+$N$77+$N$78</f>
        <v>0</v>
      </c>
      <c r="O66" s="47">
        <f>$O$67+$O$68+$O$69+$O$70+$O$71+$O$72+$O$73+$O$74+$O$75+$O$76+$O$77+$O$78</f>
        <v>0</v>
      </c>
      <c r="P66" s="30"/>
      <c r="Q66" s="30"/>
    </row>
    <row r="67" spans="2:17" s="1" customFormat="1" ht="11.1" customHeight="1" x14ac:dyDescent="0.2">
      <c r="B67" s="74"/>
      <c r="C67" s="74"/>
      <c r="D67" s="74"/>
      <c r="E67" s="74"/>
      <c r="F67" s="75"/>
      <c r="G67" s="75">
        <f>$F$67</f>
        <v>0</v>
      </c>
      <c r="H67" s="76">
        <v>1</v>
      </c>
      <c r="I67" s="75">
        <f>ROUND($G$67*$H$67,3)</f>
        <v>0</v>
      </c>
      <c r="J67" s="65"/>
      <c r="K67" s="65"/>
      <c r="L67" s="75">
        <f>$K$67+$J$67</f>
        <v>0</v>
      </c>
      <c r="M67" s="75">
        <f>$G$67*$J$67</f>
        <v>0</v>
      </c>
      <c r="N67" s="75">
        <f>$I$67*$K$67</f>
        <v>0</v>
      </c>
      <c r="O67" s="75">
        <f>$N$67+$M$67</f>
        <v>0</v>
      </c>
      <c r="P67" s="74"/>
      <c r="Q67" s="74"/>
    </row>
    <row r="68" spans="2:17" s="1" customFormat="1" ht="11.1" customHeight="1" x14ac:dyDescent="0.2">
      <c r="B68" s="74"/>
      <c r="C68" s="74"/>
      <c r="D68" s="74"/>
      <c r="E68" s="74"/>
      <c r="F68" s="75"/>
      <c r="G68" s="75">
        <f>$F$68</f>
        <v>0</v>
      </c>
      <c r="H68" s="76">
        <v>1</v>
      </c>
      <c r="I68" s="75">
        <f>ROUND($G$68*$H$68,3)</f>
        <v>0</v>
      </c>
      <c r="J68" s="65"/>
      <c r="K68" s="65"/>
      <c r="L68" s="75">
        <f>$K$68+$J$68</f>
        <v>0</v>
      </c>
      <c r="M68" s="75">
        <f>$G$68*$J$68</f>
        <v>0</v>
      </c>
      <c r="N68" s="75">
        <f>$I$68*$K$68</f>
        <v>0</v>
      </c>
      <c r="O68" s="75">
        <f>$N$68+$M$68</f>
        <v>0</v>
      </c>
      <c r="P68" s="74"/>
      <c r="Q68" s="74"/>
    </row>
    <row r="69" spans="2:17" s="1" customFormat="1" ht="11.1" customHeight="1" x14ac:dyDescent="0.2">
      <c r="B69" s="74"/>
      <c r="C69" s="74"/>
      <c r="D69" s="74"/>
      <c r="E69" s="74"/>
      <c r="F69" s="75"/>
      <c r="G69" s="75">
        <f>$F$69</f>
        <v>0</v>
      </c>
      <c r="H69" s="76">
        <v>1</v>
      </c>
      <c r="I69" s="75">
        <f>ROUND($G$69*$H$69,3)</f>
        <v>0</v>
      </c>
      <c r="J69" s="65"/>
      <c r="K69" s="65"/>
      <c r="L69" s="75">
        <f>$K$69+$J$69</f>
        <v>0</v>
      </c>
      <c r="M69" s="75">
        <f>$G$69*$J$69</f>
        <v>0</v>
      </c>
      <c r="N69" s="75">
        <f>$I$69*$K$69</f>
        <v>0</v>
      </c>
      <c r="O69" s="75">
        <f>$N$69+$M$69</f>
        <v>0</v>
      </c>
      <c r="P69" s="74"/>
      <c r="Q69" s="74"/>
    </row>
    <row r="70" spans="2:17" s="1" customFormat="1" ht="11.1" customHeight="1" x14ac:dyDescent="0.2">
      <c r="B70" s="74"/>
      <c r="C70" s="74"/>
      <c r="D70" s="74"/>
      <c r="E70" s="74"/>
      <c r="F70" s="75"/>
      <c r="G70" s="75">
        <f>$F$70</f>
        <v>0</v>
      </c>
      <c r="H70" s="76">
        <v>1</v>
      </c>
      <c r="I70" s="75">
        <f>ROUND($G$70*$H$70,3)</f>
        <v>0</v>
      </c>
      <c r="J70" s="65"/>
      <c r="K70" s="65"/>
      <c r="L70" s="75">
        <f>$K$70+$J$70</f>
        <v>0</v>
      </c>
      <c r="M70" s="75">
        <f>$G$70*$J$70</f>
        <v>0</v>
      </c>
      <c r="N70" s="75">
        <f>$I$70*$K$70</f>
        <v>0</v>
      </c>
      <c r="O70" s="75">
        <f>$N$70+$M$70</f>
        <v>0</v>
      </c>
      <c r="P70" s="74"/>
      <c r="Q70" s="74"/>
    </row>
    <row r="71" spans="2:17" s="1" customFormat="1" ht="11.1" customHeight="1" x14ac:dyDescent="0.2">
      <c r="B71" s="74"/>
      <c r="C71" s="74"/>
      <c r="D71" s="74"/>
      <c r="E71" s="74"/>
      <c r="F71" s="75"/>
      <c r="G71" s="75">
        <f>$F$71</f>
        <v>0</v>
      </c>
      <c r="H71" s="76">
        <v>1</v>
      </c>
      <c r="I71" s="75">
        <f>ROUND($G$71*$H$71,3)</f>
        <v>0</v>
      </c>
      <c r="J71" s="65"/>
      <c r="K71" s="65"/>
      <c r="L71" s="75">
        <f>$K$71+$J$71</f>
        <v>0</v>
      </c>
      <c r="M71" s="75">
        <f>$G$71*$J$71</f>
        <v>0</v>
      </c>
      <c r="N71" s="75">
        <f>$I$71*$K$71</f>
        <v>0</v>
      </c>
      <c r="O71" s="75">
        <f>$N$71+$M$71</f>
        <v>0</v>
      </c>
      <c r="P71" s="74"/>
      <c r="Q71" s="74"/>
    </row>
    <row r="72" spans="2:17" s="1" customFormat="1" ht="11.1" customHeight="1" x14ac:dyDescent="0.2">
      <c r="B72" s="74"/>
      <c r="C72" s="74"/>
      <c r="D72" s="74"/>
      <c r="E72" s="74"/>
      <c r="F72" s="75"/>
      <c r="G72" s="75">
        <f>$F$72</f>
        <v>0</v>
      </c>
      <c r="H72" s="76">
        <v>1</v>
      </c>
      <c r="I72" s="75">
        <f>ROUND($G$72*$H$72,3)</f>
        <v>0</v>
      </c>
      <c r="J72" s="65"/>
      <c r="K72" s="65"/>
      <c r="L72" s="75">
        <f>$K$72+$J$72</f>
        <v>0</v>
      </c>
      <c r="M72" s="75">
        <f>$G$72*$J$72</f>
        <v>0</v>
      </c>
      <c r="N72" s="75">
        <f>$I$72*$K$72</f>
        <v>0</v>
      </c>
      <c r="O72" s="75">
        <f>$N$72+$M$72</f>
        <v>0</v>
      </c>
      <c r="P72" s="74"/>
      <c r="Q72" s="74"/>
    </row>
    <row r="73" spans="2:17" s="1" customFormat="1" ht="11.1" customHeight="1" x14ac:dyDescent="0.2">
      <c r="B73" s="74"/>
      <c r="C73" s="74"/>
      <c r="D73" s="74"/>
      <c r="E73" s="74"/>
      <c r="F73" s="75"/>
      <c r="G73" s="75">
        <f>$F$73</f>
        <v>0</v>
      </c>
      <c r="H73" s="76">
        <v>1</v>
      </c>
      <c r="I73" s="75">
        <f>ROUND($G$73*$H$73,3)</f>
        <v>0</v>
      </c>
      <c r="J73" s="65"/>
      <c r="K73" s="65"/>
      <c r="L73" s="75">
        <f>$K$73+$J$73</f>
        <v>0</v>
      </c>
      <c r="M73" s="75">
        <f>$G$73*$J$73</f>
        <v>0</v>
      </c>
      <c r="N73" s="75">
        <f>$I$73*$K$73</f>
        <v>0</v>
      </c>
      <c r="O73" s="75">
        <f>$N$73+$M$73</f>
        <v>0</v>
      </c>
      <c r="P73" s="74"/>
      <c r="Q73" s="74"/>
    </row>
    <row r="74" spans="2:17" s="1" customFormat="1" ht="11.1" customHeight="1" x14ac:dyDescent="0.2">
      <c r="B74" s="74"/>
      <c r="C74" s="74"/>
      <c r="D74" s="74"/>
      <c r="E74" s="74"/>
      <c r="F74" s="75"/>
      <c r="G74" s="75">
        <f>$F$74</f>
        <v>0</v>
      </c>
      <c r="H74" s="76">
        <v>1</v>
      </c>
      <c r="I74" s="75">
        <f>ROUND($G$74*$H$74,3)</f>
        <v>0</v>
      </c>
      <c r="J74" s="65"/>
      <c r="K74" s="65"/>
      <c r="L74" s="75">
        <f>$K$74+$J$74</f>
        <v>0</v>
      </c>
      <c r="M74" s="75">
        <f>$G$74*$J$74</f>
        <v>0</v>
      </c>
      <c r="N74" s="75">
        <f>$I$74*$K$74</f>
        <v>0</v>
      </c>
      <c r="O74" s="75">
        <f>$N$74+$M$74</f>
        <v>0</v>
      </c>
      <c r="P74" s="74"/>
      <c r="Q74" s="74"/>
    </row>
    <row r="75" spans="2:17" s="1" customFormat="1" ht="11.1" customHeight="1" x14ac:dyDescent="0.2">
      <c r="B75" s="74"/>
      <c r="C75" s="74"/>
      <c r="D75" s="74"/>
      <c r="E75" s="74"/>
      <c r="F75" s="75"/>
      <c r="G75" s="75">
        <f>$F$75</f>
        <v>0</v>
      </c>
      <c r="H75" s="76">
        <v>1</v>
      </c>
      <c r="I75" s="75">
        <f>ROUND($G$75*$H$75,3)</f>
        <v>0</v>
      </c>
      <c r="J75" s="65"/>
      <c r="K75" s="65"/>
      <c r="L75" s="75">
        <f>$K$75+$J$75</f>
        <v>0</v>
      </c>
      <c r="M75" s="75">
        <f>$G$75*$J$75</f>
        <v>0</v>
      </c>
      <c r="N75" s="75">
        <f>$I$75*$K$75</f>
        <v>0</v>
      </c>
      <c r="O75" s="75">
        <f>$N$75+$M$75</f>
        <v>0</v>
      </c>
      <c r="P75" s="74"/>
      <c r="Q75" s="74"/>
    </row>
    <row r="76" spans="2:17" s="1" customFormat="1" ht="11.1" customHeight="1" x14ac:dyDescent="0.2">
      <c r="B76" s="74"/>
      <c r="C76" s="74"/>
      <c r="D76" s="74"/>
      <c r="E76" s="74"/>
      <c r="F76" s="75"/>
      <c r="G76" s="75">
        <f>$F$76</f>
        <v>0</v>
      </c>
      <c r="H76" s="76">
        <v>1</v>
      </c>
      <c r="I76" s="75">
        <f>ROUND($G$76*$H$76,3)</f>
        <v>0</v>
      </c>
      <c r="J76" s="65"/>
      <c r="K76" s="65"/>
      <c r="L76" s="75">
        <f>$K$76+$J$76</f>
        <v>0</v>
      </c>
      <c r="M76" s="75">
        <f>$G$76*$J$76</f>
        <v>0</v>
      </c>
      <c r="N76" s="75">
        <f>$I$76*$K$76</f>
        <v>0</v>
      </c>
      <c r="O76" s="75">
        <f>$N$76+$M$76</f>
        <v>0</v>
      </c>
      <c r="P76" s="74"/>
      <c r="Q76" s="74"/>
    </row>
    <row r="77" spans="2:17" s="1" customFormat="1" ht="11.1" customHeight="1" x14ac:dyDescent="0.2">
      <c r="B77" s="74"/>
      <c r="C77" s="74"/>
      <c r="D77" s="74"/>
      <c r="E77" s="74"/>
      <c r="F77" s="75"/>
      <c r="G77" s="75">
        <f>$F$77</f>
        <v>0</v>
      </c>
      <c r="H77" s="76">
        <v>1</v>
      </c>
      <c r="I77" s="75">
        <f>ROUND($G$77*$H$77,3)</f>
        <v>0</v>
      </c>
      <c r="J77" s="65"/>
      <c r="K77" s="65"/>
      <c r="L77" s="75">
        <f>$K$77+$J$77</f>
        <v>0</v>
      </c>
      <c r="M77" s="75">
        <f>$G$77*$J$77</f>
        <v>0</v>
      </c>
      <c r="N77" s="75">
        <f>$I$77*$K$77</f>
        <v>0</v>
      </c>
      <c r="O77" s="75">
        <f>$N$77+$M$77</f>
        <v>0</v>
      </c>
      <c r="P77" s="74"/>
      <c r="Q77" s="74"/>
    </row>
    <row r="78" spans="2:17" s="1" customFormat="1" ht="11.1" customHeight="1" x14ac:dyDescent="0.2">
      <c r="B78" s="74"/>
      <c r="C78" s="74"/>
      <c r="D78" s="74"/>
      <c r="E78" s="74"/>
      <c r="F78" s="75"/>
      <c r="G78" s="75">
        <f>$F$78</f>
        <v>0</v>
      </c>
      <c r="H78" s="76">
        <v>1</v>
      </c>
      <c r="I78" s="75">
        <f>ROUND($G$78*$H$78,3)</f>
        <v>0</v>
      </c>
      <c r="J78" s="65"/>
      <c r="K78" s="65"/>
      <c r="L78" s="75">
        <f>$K$78+$J$78</f>
        <v>0</v>
      </c>
      <c r="M78" s="75">
        <f>$G$78*$J$78</f>
        <v>0</v>
      </c>
      <c r="N78" s="75">
        <f>$I$78*$K$78</f>
        <v>0</v>
      </c>
      <c r="O78" s="75">
        <f>$N$78+$M$78</f>
        <v>0</v>
      </c>
      <c r="P78" s="74"/>
      <c r="Q78" s="74"/>
    </row>
    <row r="79" spans="2:17" s="1" customFormat="1" ht="11.1" customHeight="1" x14ac:dyDescent="0.2"/>
    <row r="80" spans="2:17" s="1" customFormat="1" ht="11.1" customHeight="1" x14ac:dyDescent="0.2">
      <c r="C80" s="24" t="s">
        <v>88</v>
      </c>
    </row>
    <row r="81" spans="3:3" s="1" customFormat="1" ht="11.1" customHeight="1" x14ac:dyDescent="0.2"/>
    <row r="82" spans="3:3" s="1" customFormat="1" ht="11.1" customHeight="1" x14ac:dyDescent="0.2">
      <c r="C82" s="52" t="s">
        <v>89</v>
      </c>
    </row>
    <row r="83" spans="3:3" s="1" customFormat="1" ht="11.1" customHeight="1" x14ac:dyDescent="0.2"/>
  </sheetData>
  <sheetProtection algorithmName="SHA-512" hashValue="DqWkIVu5S7JmY08YQd8vGQ2IKHpp4JF0EU4hMyqf/9QQQbaSyrVsFDNCxAO9I8Kead4gnQEZUE2AbCkzfsUhEg==" saltValue="sIzHhHxBA0Pxslgk3zuB6g==" spinCount="100000" sheet="1" objects="1" scenarios="1"/>
  <mergeCells count="15">
    <mergeCell ref="B6:E6"/>
    <mergeCell ref="B7:E7"/>
    <mergeCell ref="B8:E8"/>
    <mergeCell ref="B10:B11"/>
    <mergeCell ref="C10:C11"/>
    <mergeCell ref="D10:D11"/>
    <mergeCell ref="E10:E11"/>
    <mergeCell ref="O10:O11"/>
    <mergeCell ref="P10:P11"/>
    <mergeCell ref="Q10:Q11"/>
    <mergeCell ref="G10:G11"/>
    <mergeCell ref="H10:H11"/>
    <mergeCell ref="I10:I11"/>
    <mergeCell ref="J10:L10"/>
    <mergeCell ref="M10:N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Еремина Анастасия Ивановна</cp:lastModifiedBy>
  <dcterms:modified xsi:type="dcterms:W3CDTF">2023-04-06T07:01:33Z</dcterms:modified>
</cp:coreProperties>
</file>