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6. ГП-2\ИТП\Претенденту\"/>
    </mc:Choice>
  </mc:AlternateContent>
  <xr:revisionPtr revIDLastSave="0" documentId="13_ncr:1_{FF399A95-D446-4462-A5F6-D094AD6149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1" i="1" l="1"/>
  <c r="L41" i="1"/>
  <c r="G41" i="1"/>
  <c r="I41" i="1" s="1"/>
  <c r="N41" i="1" s="1"/>
  <c r="O41" i="1" s="1"/>
  <c r="L40" i="1"/>
  <c r="G40" i="1"/>
  <c r="M40" i="1" s="1"/>
  <c r="M39" i="1"/>
  <c r="L39" i="1"/>
  <c r="G39" i="1"/>
  <c r="I39" i="1" s="1"/>
  <c r="N39" i="1" s="1"/>
  <c r="O39" i="1" s="1"/>
  <c r="L38" i="1"/>
  <c r="G38" i="1"/>
  <c r="M38" i="1" s="1"/>
  <c r="M37" i="1"/>
  <c r="L37" i="1"/>
  <c r="G37" i="1"/>
  <c r="I37" i="1" s="1"/>
  <c r="N37" i="1" s="1"/>
  <c r="O37" i="1" s="1"/>
  <c r="L36" i="1"/>
  <c r="G36" i="1"/>
  <c r="M36" i="1" s="1"/>
  <c r="M35" i="1"/>
  <c r="L35" i="1"/>
  <c r="G35" i="1"/>
  <c r="I35" i="1" s="1"/>
  <c r="N35" i="1" s="1"/>
  <c r="O35" i="1" s="1"/>
  <c r="L34" i="1"/>
  <c r="G34" i="1"/>
  <c r="M34" i="1" s="1"/>
  <c r="M33" i="1"/>
  <c r="L33" i="1"/>
  <c r="G33" i="1"/>
  <c r="I33" i="1" s="1"/>
  <c r="N33" i="1" s="1"/>
  <c r="O33" i="1" s="1"/>
  <c r="L32" i="1"/>
  <c r="G32" i="1"/>
  <c r="M32" i="1" s="1"/>
  <c r="M31" i="1"/>
  <c r="L31" i="1"/>
  <c r="G31" i="1"/>
  <c r="I31" i="1" s="1"/>
  <c r="N31" i="1" s="1"/>
  <c r="O31" i="1" s="1"/>
  <c r="L30" i="1"/>
  <c r="G30" i="1"/>
  <c r="M30" i="1" s="1"/>
  <c r="M23" i="1"/>
  <c r="L23" i="1"/>
  <c r="G23" i="1"/>
  <c r="I23" i="1" s="1"/>
  <c r="N23" i="1" s="1"/>
  <c r="L22" i="1"/>
  <c r="I22" i="1"/>
  <c r="N22" i="1" s="1"/>
  <c r="G22" i="1"/>
  <c r="M22" i="1" s="1"/>
  <c r="M21" i="1"/>
  <c r="L21" i="1"/>
  <c r="G21" i="1"/>
  <c r="I21" i="1" s="1"/>
  <c r="N21" i="1" s="1"/>
  <c r="O21" i="1" s="1"/>
  <c r="L20" i="1"/>
  <c r="I20" i="1"/>
  <c r="N20" i="1" s="1"/>
  <c r="G20" i="1"/>
  <c r="M20" i="1" s="1"/>
  <c r="M19" i="1"/>
  <c r="L19" i="1"/>
  <c r="G19" i="1"/>
  <c r="I19" i="1" s="1"/>
  <c r="N19" i="1" s="1"/>
  <c r="L18" i="1"/>
  <c r="I18" i="1"/>
  <c r="N18" i="1" s="1"/>
  <c r="G18" i="1"/>
  <c r="M18" i="1" s="1"/>
  <c r="M16" i="1"/>
  <c r="M15" i="1" s="1"/>
  <c r="M14" i="1" s="1"/>
  <c r="L16" i="1"/>
  <c r="G16" i="1"/>
  <c r="I16" i="1" s="1"/>
  <c r="N16" i="1" s="1"/>
  <c r="M17" i="1" l="1"/>
  <c r="O19" i="1"/>
  <c r="O23" i="1"/>
  <c r="O16" i="1"/>
  <c r="O15" i="1" s="1"/>
  <c r="N15" i="1"/>
  <c r="N14" i="1" s="1"/>
  <c r="O18" i="1"/>
  <c r="N17" i="1"/>
  <c r="O22" i="1"/>
  <c r="M29" i="1"/>
  <c r="O27" i="1"/>
  <c r="M24" i="1"/>
  <c r="M13" i="1"/>
  <c r="O20" i="1"/>
  <c r="I30" i="1"/>
  <c r="N30" i="1" s="1"/>
  <c r="I32" i="1"/>
  <c r="N32" i="1" s="1"/>
  <c r="O32" i="1" s="1"/>
  <c r="I34" i="1"/>
  <c r="N34" i="1" s="1"/>
  <c r="O34" i="1" s="1"/>
  <c r="I36" i="1"/>
  <c r="N36" i="1" s="1"/>
  <c r="O36" i="1" s="1"/>
  <c r="I38" i="1"/>
  <c r="N38" i="1" s="1"/>
  <c r="O38" i="1" s="1"/>
  <c r="I40" i="1"/>
  <c r="N40" i="1" s="1"/>
  <c r="O40" i="1" s="1"/>
  <c r="O17" i="1" l="1"/>
  <c r="N29" i="1"/>
  <c r="O30" i="1"/>
  <c r="O29" i="1" s="1"/>
  <c r="N24" i="1"/>
  <c r="O26" i="1"/>
  <c r="N13" i="1"/>
  <c r="L15" i="1"/>
  <c r="O14" i="1"/>
  <c r="O13" i="1" l="1"/>
  <c r="O24" i="1"/>
  <c r="O28" i="1" s="1"/>
</calcChain>
</file>

<file path=xl/sharedStrings.xml><?xml version="1.0" encoding="utf-8"?>
<sst xmlns="http://schemas.openxmlformats.org/spreadsheetml/2006/main" count="73" uniqueCount="61">
  <si>
    <t>Приложение</t>
  </si>
  <si>
    <t>К договору</t>
  </si>
  <si>
    <t>Расшифровка стоимости работ</t>
  </si>
  <si>
    <t>ГП-2 ЖК "Ритмы"</t>
  </si>
  <si>
    <t>Монтаж блочно-модульного теплового пункта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</si>
  <si>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</si>
  <si>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</si>
  <si>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</si>
  <si>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</si>
  <si>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</si>
  <si>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</si>
  <si>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</si>
  <si>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</si>
  <si>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</si>
  <si>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</si>
  <si>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</si>
  <si>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</si>
  <si>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</si>
  <si>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ГП- 2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</si>
  <si>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</si>
  <si>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</si>
  <si>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</si>
  <si>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</si>
  <si>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</si>
  <si>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</si>
  <si>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</si>
  <si>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</si>
  <si>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</si>
  <si>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</si>
  <si>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</si>
  <si>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</si>
  <si>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</si>
  <si>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</si>
  <si>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</si>
  <si>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</si>
  <si>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</si>
  <si>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</si>
  <si>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</si>
  <si>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ИТП</t>
  </si>
  <si>
    <t>Пуско-наладочные работы блочно-модульного теплового пункта</t>
  </si>
  <si>
    <t>Пуско-наладочные работы ИТП</t>
  </si>
  <si>
    <t>шт</t>
  </si>
  <si>
    <t>Монтаж блочно-модульного теплового пункта</t>
  </si>
  <si>
    <t>Обвязка трубопроводов ИТП</t>
  </si>
  <si>
    <t>В стоимости ФОТ учтены все необходимые материалы для завершения работ.</t>
  </si>
  <si>
    <t>Изоляция трубопроводов ИТП</t>
  </si>
  <si>
    <t>Коллектор отопления , Производитель Брант</t>
  </si>
  <si>
    <t>Возможен аналог.</t>
  </si>
  <si>
    <t>Блочный тепловой пункт БТП-12-100-100-10423 (Модуль ввода), Производитель БRАНТ</t>
  </si>
  <si>
    <t>шкаф управления учтен в составе ИТП. Возможен аналог.</t>
  </si>
  <si>
    <t>Блочный тепловой пункт БТП-52-65-65-10423 (Модуль ГВС), Производитель БRАНТ</t>
  </si>
  <si>
    <t>шкаф управления учтен в составе ИТП. Возможен аналог.</t>
  </si>
  <si>
    <t>Блочный тепловой пункт БТП-22-80-100-10423 (Модуль Отопление), Производитель БRАНТ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</si>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</sst>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4" fontId="1" fillId="7" borderId="3" xfId="0" applyNumberFormat="1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46"/>
  <sheetViews>
    <sheetView tabSelected="1" topLeftCell="A4" workbookViewId="0">
      <selection activeCell="F6" sqref="F6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15.332031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56" t="s">
        <v>2</v>
      </c>
      <c r="C6" s="56"/>
      <c r="D6" s="56"/>
      <c r="E6" s="56"/>
    </row>
    <row r="7" spans="2:17" s="2" customFormat="1" ht="12.95" customHeight="1" x14ac:dyDescent="0.2">
      <c r="B7" s="57" t="s">
        <v>3</v>
      </c>
      <c r="C7" s="57"/>
      <c r="D7" s="57"/>
      <c r="E7" s="57"/>
    </row>
    <row r="8" spans="2:17" s="2" customFormat="1" ht="12.95" customHeight="1" x14ac:dyDescent="0.2">
      <c r="B8" s="57" t="s">
        <v>4</v>
      </c>
      <c r="C8" s="57"/>
      <c r="D8" s="57"/>
      <c r="E8" s="57"/>
    </row>
    <row r="9" spans="2:17" s="1" customFormat="1" ht="11.1" customHeight="1" x14ac:dyDescent="0.2"/>
    <row r="10" spans="2:17" s="4" customFormat="1" ht="30" customHeight="1" x14ac:dyDescent="0.2">
      <c r="B10" s="58" t="s">
        <v>5</v>
      </c>
      <c r="C10" s="53" t="s">
        <v>6</v>
      </c>
      <c r="D10" s="58" t="s">
        <v>7</v>
      </c>
      <c r="E10" s="58" t="s">
        <v>8</v>
      </c>
      <c r="F10" s="5" t="s">
        <v>9</v>
      </c>
      <c r="G10" s="53" t="s">
        <v>10</v>
      </c>
      <c r="H10" s="53" t="s">
        <v>11</v>
      </c>
      <c r="I10" s="53" t="s">
        <v>12</v>
      </c>
      <c r="J10" s="55" t="s">
        <v>13</v>
      </c>
      <c r="K10" s="55"/>
      <c r="L10" s="55"/>
      <c r="M10" s="55" t="s">
        <v>14</v>
      </c>
      <c r="N10" s="55"/>
      <c r="O10" s="53" t="s">
        <v>15</v>
      </c>
      <c r="P10" s="53" t="s">
        <v>16</v>
      </c>
      <c r="Q10" s="53" t="s">
        <v>17</v>
      </c>
    </row>
    <row r="11" spans="2:17" s="4" customFormat="1" ht="36.950000000000003" customHeight="1" x14ac:dyDescent="0.2">
      <c r="B11" s="59"/>
      <c r="C11" s="54"/>
      <c r="D11" s="59"/>
      <c r="E11" s="59"/>
      <c r="F11" s="5" t="s">
        <v>18</v>
      </c>
      <c r="G11" s="54"/>
      <c r="H11" s="54"/>
      <c r="I11" s="54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54"/>
      <c r="P11" s="54"/>
      <c r="Q11" s="54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17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$M$14+$M$17</f>
        <v>0</v>
      </c>
      <c r="N13" s="10">
        <f>$N$14+$N$17</f>
        <v>0</v>
      </c>
      <c r="O13" s="10">
        <f>$O$14+$O$17</f>
        <v>0</v>
      </c>
      <c r="P13" s="10"/>
      <c r="Q13" s="10"/>
    </row>
    <row r="14" spans="2:17" s="4" customFormat="1" ht="24.95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</f>
        <v>0</v>
      </c>
      <c r="N14" s="14">
        <f>$N$15</f>
        <v>0</v>
      </c>
      <c r="O14" s="15">
        <f>$O$15</f>
        <v>0</v>
      </c>
      <c r="P14" s="16"/>
      <c r="Q14" s="60"/>
    </row>
    <row r="15" spans="2:17" s="17" customFormat="1" ht="11.1" customHeight="1" outlineLevel="1" x14ac:dyDescent="0.15">
      <c r="B15" s="18">
        <v>1</v>
      </c>
      <c r="C15" s="19" t="s">
        <v>40</v>
      </c>
      <c r="D15" s="20" t="s">
        <v>41</v>
      </c>
      <c r="E15" s="20"/>
      <c r="F15" s="21">
        <v>1</v>
      </c>
      <c r="G15" s="21">
        <v>1</v>
      </c>
      <c r="H15" s="22"/>
      <c r="I15" s="21">
        <v>1</v>
      </c>
      <c r="J15" s="64"/>
      <c r="K15" s="64"/>
      <c r="L15" s="22">
        <f>$O$15/$I$15</f>
        <v>0</v>
      </c>
      <c r="M15" s="22">
        <f>$M$16</f>
        <v>0</v>
      </c>
      <c r="N15" s="22">
        <f>$N$16</f>
        <v>0</v>
      </c>
      <c r="O15" s="22">
        <f>$O$16</f>
        <v>0</v>
      </c>
      <c r="P15" s="23"/>
      <c r="Q15" s="61"/>
    </row>
    <row r="16" spans="2:17" s="24" customFormat="1" ht="11.1" customHeight="1" outlineLevel="1" x14ac:dyDescent="0.2">
      <c r="B16" s="25"/>
      <c r="C16" s="26" t="s">
        <v>19</v>
      </c>
      <c r="D16" s="27" t="s">
        <v>41</v>
      </c>
      <c r="E16" s="27"/>
      <c r="F16" s="28">
        <v>1</v>
      </c>
      <c r="G16" s="28">
        <f>$F$16</f>
        <v>1</v>
      </c>
      <c r="H16" s="28">
        <v>1</v>
      </c>
      <c r="I16" s="29">
        <f>ROUND($G$16*$H$16,3)</f>
        <v>1</v>
      </c>
      <c r="J16" s="65"/>
      <c r="K16" s="66"/>
      <c r="L16" s="51">
        <f>$K$16+$J$16</f>
        <v>0</v>
      </c>
      <c r="M16" s="29">
        <f>$G$16*$J$16</f>
        <v>0</v>
      </c>
      <c r="N16" s="29">
        <f>$I$16*$K$16</f>
        <v>0</v>
      </c>
      <c r="O16" s="29">
        <f>$N$16+$M$16</f>
        <v>0</v>
      </c>
      <c r="P16" s="29"/>
      <c r="Q16" s="62"/>
    </row>
    <row r="17" spans="2:17" s="4" customFormat="1" ht="24.95" customHeight="1" outlineLevel="1" x14ac:dyDescent="0.2">
      <c r="B17" s="11"/>
      <c r="C17" s="12" t="s">
        <v>42</v>
      </c>
      <c r="D17" s="13"/>
      <c r="E17" s="13"/>
      <c r="F17" s="12"/>
      <c r="G17" s="12"/>
      <c r="H17" s="12"/>
      <c r="I17" s="12"/>
      <c r="J17" s="67"/>
      <c r="K17" s="67"/>
      <c r="L17" s="12"/>
      <c r="M17" s="14">
        <f>$M$18+$M$19+$M$20+$M$21+$M$22+$M$23</f>
        <v>0</v>
      </c>
      <c r="N17" s="14">
        <f>$N$18+$N$19+$N$20+$N$21+$N$22+$N$23</f>
        <v>0</v>
      </c>
      <c r="O17" s="15">
        <f>$O$18+$O$19+$O$20+$O$21+$O$22+$O$23</f>
        <v>0</v>
      </c>
      <c r="P17" s="16"/>
      <c r="Q17" s="60"/>
    </row>
    <row r="18" spans="2:17" s="1" customFormat="1" ht="33" customHeight="1" outlineLevel="1" x14ac:dyDescent="0.2">
      <c r="B18" s="30"/>
      <c r="C18" s="31" t="s">
        <v>43</v>
      </c>
      <c r="D18" s="32" t="s">
        <v>41</v>
      </c>
      <c r="E18" s="32"/>
      <c r="F18" s="33">
        <v>1</v>
      </c>
      <c r="G18" s="33">
        <f>$F$18</f>
        <v>1</v>
      </c>
      <c r="H18" s="35">
        <v>1</v>
      </c>
      <c r="I18" s="34">
        <f>ROUND($G$18*$H$18,3)</f>
        <v>1</v>
      </c>
      <c r="J18" s="68"/>
      <c r="K18" s="69"/>
      <c r="L18" s="52">
        <f>$K$18+$J$18</f>
        <v>0</v>
      </c>
      <c r="M18" s="34">
        <f>$G$18*$J$18</f>
        <v>0</v>
      </c>
      <c r="N18" s="34">
        <f>$I$18*$K$18</f>
        <v>0</v>
      </c>
      <c r="O18" s="34">
        <f>$N$18+$M$18</f>
        <v>0</v>
      </c>
      <c r="P18" s="36" t="s">
        <v>44</v>
      </c>
      <c r="Q18" s="63"/>
    </row>
    <row r="19" spans="2:17" s="1" customFormat="1" ht="33" customHeight="1" outlineLevel="1" x14ac:dyDescent="0.2">
      <c r="B19" s="30"/>
      <c r="C19" s="31" t="s">
        <v>45</v>
      </c>
      <c r="D19" s="32" t="s">
        <v>41</v>
      </c>
      <c r="E19" s="32"/>
      <c r="F19" s="33">
        <v>1</v>
      </c>
      <c r="G19" s="33">
        <f>$F$19</f>
        <v>1</v>
      </c>
      <c r="H19" s="35">
        <v>1</v>
      </c>
      <c r="I19" s="34">
        <f>ROUND($G$19*$H$19,3)</f>
        <v>1</v>
      </c>
      <c r="J19" s="68"/>
      <c r="K19" s="69"/>
      <c r="L19" s="52">
        <f>$K$19+$J$19</f>
        <v>0</v>
      </c>
      <c r="M19" s="34">
        <f>$G$19*$J$19</f>
        <v>0</v>
      </c>
      <c r="N19" s="34">
        <f>$I$19*$K$19</f>
        <v>0</v>
      </c>
      <c r="O19" s="34">
        <f>$N$19+$M$19</f>
        <v>0</v>
      </c>
      <c r="P19" s="36" t="s">
        <v>44</v>
      </c>
      <c r="Q19" s="63"/>
    </row>
    <row r="20" spans="2:17" s="1" customFormat="1" ht="11.1" customHeight="1" outlineLevel="1" x14ac:dyDescent="0.2">
      <c r="B20" s="30"/>
      <c r="C20" s="31" t="s">
        <v>46</v>
      </c>
      <c r="D20" s="32" t="s">
        <v>41</v>
      </c>
      <c r="E20" s="32"/>
      <c r="F20" s="33">
        <v>1</v>
      </c>
      <c r="G20" s="33">
        <f>$F$20</f>
        <v>1</v>
      </c>
      <c r="H20" s="35">
        <v>1</v>
      </c>
      <c r="I20" s="34">
        <f>ROUND($G$20*$H$20,3)</f>
        <v>1</v>
      </c>
      <c r="J20" s="68"/>
      <c r="K20" s="69"/>
      <c r="L20" s="52">
        <f>$K$20+$J$20</f>
        <v>0</v>
      </c>
      <c r="M20" s="34">
        <f>$G$20*$J$20</f>
        <v>0</v>
      </c>
      <c r="N20" s="34">
        <f>$I$20*$K$20</f>
        <v>0</v>
      </c>
      <c r="O20" s="34">
        <f>$N$20+$M$20</f>
        <v>0</v>
      </c>
      <c r="P20" s="36" t="s">
        <v>47</v>
      </c>
      <c r="Q20" s="63"/>
    </row>
    <row r="21" spans="2:17" s="1" customFormat="1" ht="21.95" customHeight="1" outlineLevel="1" x14ac:dyDescent="0.2">
      <c r="B21" s="30"/>
      <c r="C21" s="31" t="s">
        <v>48</v>
      </c>
      <c r="D21" s="32" t="s">
        <v>41</v>
      </c>
      <c r="E21" s="32"/>
      <c r="F21" s="33">
        <v>1</v>
      </c>
      <c r="G21" s="33">
        <f>$F$21</f>
        <v>1</v>
      </c>
      <c r="H21" s="35">
        <v>1</v>
      </c>
      <c r="I21" s="34">
        <f>ROUND($G$21*$H$21,3)</f>
        <v>1</v>
      </c>
      <c r="J21" s="68"/>
      <c r="K21" s="69"/>
      <c r="L21" s="52">
        <f>$K$21+$J$21</f>
        <v>0</v>
      </c>
      <c r="M21" s="34">
        <f>$G$21*$J$21</f>
        <v>0</v>
      </c>
      <c r="N21" s="34">
        <f>$I$21*$K$21</f>
        <v>0</v>
      </c>
      <c r="O21" s="34">
        <f>$N$21+$M$21</f>
        <v>0</v>
      </c>
      <c r="P21" s="36" t="s">
        <v>49</v>
      </c>
      <c r="Q21" s="63"/>
    </row>
    <row r="22" spans="2:17" s="1" customFormat="1" ht="21.95" customHeight="1" outlineLevel="1" x14ac:dyDescent="0.2">
      <c r="B22" s="30"/>
      <c r="C22" s="31" t="s">
        <v>50</v>
      </c>
      <c r="D22" s="32" t="s">
        <v>41</v>
      </c>
      <c r="E22" s="32"/>
      <c r="F22" s="33">
        <v>1</v>
      </c>
      <c r="G22" s="33">
        <f>$F$22</f>
        <v>1</v>
      </c>
      <c r="H22" s="35">
        <v>1</v>
      </c>
      <c r="I22" s="34">
        <f>ROUND($G$22*$H$22,3)</f>
        <v>1</v>
      </c>
      <c r="J22" s="68"/>
      <c r="K22" s="69"/>
      <c r="L22" s="52">
        <f>$K$22+$J$22</f>
        <v>0</v>
      </c>
      <c r="M22" s="34">
        <f>$G$22*$J$22</f>
        <v>0</v>
      </c>
      <c r="N22" s="34">
        <f>$I$22*$K$22</f>
        <v>0</v>
      </c>
      <c r="O22" s="34">
        <f>$N$22+$M$22</f>
        <v>0</v>
      </c>
      <c r="P22" s="36" t="s">
        <v>51</v>
      </c>
      <c r="Q22" s="63"/>
    </row>
    <row r="23" spans="2:17" s="1" customFormat="1" ht="21.95" customHeight="1" outlineLevel="1" x14ac:dyDescent="0.2">
      <c r="B23" s="30"/>
      <c r="C23" s="31" t="s">
        <v>52</v>
      </c>
      <c r="D23" s="32" t="s">
        <v>41</v>
      </c>
      <c r="E23" s="32"/>
      <c r="F23" s="33">
        <v>1</v>
      </c>
      <c r="G23" s="33">
        <f>$F$23</f>
        <v>1</v>
      </c>
      <c r="H23" s="35">
        <v>1</v>
      </c>
      <c r="I23" s="34">
        <f>ROUND($G$23*$H$23,3)</f>
        <v>1</v>
      </c>
      <c r="J23" s="68"/>
      <c r="K23" s="69"/>
      <c r="L23" s="52">
        <f>$K$23+$J$23</f>
        <v>0</v>
      </c>
      <c r="M23" s="34">
        <f>$G$23*$J$23</f>
        <v>0</v>
      </c>
      <c r="N23" s="34">
        <f>$I$23*$K$23</f>
        <v>0</v>
      </c>
      <c r="O23" s="34">
        <f>$N$23+$M$23</f>
        <v>0</v>
      </c>
      <c r="P23" s="36" t="s">
        <v>51</v>
      </c>
      <c r="Q23" s="63"/>
    </row>
    <row r="24" spans="2:17" s="4" customFormat="1" ht="12" customHeight="1" x14ac:dyDescent="0.2">
      <c r="B24" s="37"/>
      <c r="C24" s="38" t="s">
        <v>53</v>
      </c>
      <c r="D24" s="39"/>
      <c r="E24" s="39"/>
      <c r="F24" s="39"/>
      <c r="G24" s="39"/>
      <c r="H24" s="39"/>
      <c r="I24" s="39"/>
      <c r="J24" s="39"/>
      <c r="K24" s="39"/>
      <c r="L24" s="39"/>
      <c r="M24" s="40">
        <f>$M$14+$M$17</f>
        <v>0</v>
      </c>
      <c r="N24" s="40">
        <f>$N$14+$N$17</f>
        <v>0</v>
      </c>
      <c r="O24" s="40">
        <f>$O$14+$O$17</f>
        <v>0</v>
      </c>
      <c r="P24" s="40"/>
      <c r="Q24" s="40"/>
    </row>
    <row r="25" spans="2:17" s="1" customFormat="1" ht="11.1" customHeight="1" x14ac:dyDescent="0.2">
      <c r="B25" s="41"/>
      <c r="C25" s="42" t="s">
        <v>54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O25" s="34"/>
      <c r="P25" s="34"/>
      <c r="Q25" s="34"/>
    </row>
    <row r="26" spans="2:17" s="24" customFormat="1" ht="11.1" customHeight="1" x14ac:dyDescent="0.2">
      <c r="B26" s="43"/>
      <c r="C26" s="44" t="s">
        <v>55</v>
      </c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6">
        <f>$N$14+$N$17</f>
        <v>0</v>
      </c>
      <c r="P26" s="47"/>
      <c r="Q26" s="47"/>
    </row>
    <row r="27" spans="2:17" s="24" customFormat="1" ht="11.1" customHeight="1" x14ac:dyDescent="0.2">
      <c r="B27" s="43"/>
      <c r="C27" s="44" t="s">
        <v>56</v>
      </c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8">
        <f>$M$14+$M$17</f>
        <v>0</v>
      </c>
      <c r="P27" s="29"/>
      <c r="Q27" s="29"/>
    </row>
    <row r="28" spans="2:17" s="24" customFormat="1" ht="11.1" customHeight="1" x14ac:dyDescent="0.2">
      <c r="B28" s="43"/>
      <c r="C28" s="44" t="s">
        <v>57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8">
        <f>($O$24)*0.166666666666666</f>
        <v>0</v>
      </c>
      <c r="P28" s="29"/>
      <c r="Q28" s="29"/>
    </row>
    <row r="29" spans="2:17" s="1" customFormat="1" ht="44.1" customHeight="1" x14ac:dyDescent="0.2">
      <c r="B29" s="30"/>
      <c r="C29" s="49" t="s">
        <v>58</v>
      </c>
      <c r="D29" s="30"/>
      <c r="E29" s="30"/>
      <c r="F29" s="30"/>
      <c r="G29" s="30"/>
      <c r="H29" s="30"/>
      <c r="I29" s="30"/>
      <c r="J29" s="30"/>
      <c r="K29" s="30"/>
      <c r="L29" s="30"/>
      <c r="M29" s="45">
        <f>$M$30+$M$31+$M$32+$M$33+$M$34+$M$35+$M$36+$M$37+$M$38+$M$39+$M$40+$M$41</f>
        <v>0</v>
      </c>
      <c r="N29" s="45">
        <f>$N$30+$N$31+$N$32+$N$33+$N$34+$N$35+$N$36+$N$37+$N$38+$N$39+$N$40+$N$41</f>
        <v>0</v>
      </c>
      <c r="O29" s="45">
        <f>$O$30+$O$31+$O$32+$O$33+$O$34+$O$35+$O$36+$O$37+$O$38+$O$39+$O$40+$O$41</f>
        <v>0</v>
      </c>
      <c r="P29" s="30"/>
      <c r="Q29" s="30"/>
    </row>
    <row r="30" spans="2:17" s="1" customFormat="1" ht="11.1" customHeight="1" x14ac:dyDescent="0.2">
      <c r="B30" s="70"/>
      <c r="C30" s="70"/>
      <c r="D30" s="70"/>
      <c r="E30" s="70"/>
      <c r="F30" s="71"/>
      <c r="G30" s="71">
        <f>$F$30</f>
        <v>0</v>
      </c>
      <c r="H30" s="72">
        <v>1</v>
      </c>
      <c r="I30" s="71">
        <f>ROUND($G$30*$H$30,3)</f>
        <v>0</v>
      </c>
      <c r="J30" s="69"/>
      <c r="K30" s="69"/>
      <c r="L30" s="71">
        <f>$K$30+$J$30</f>
        <v>0</v>
      </c>
      <c r="M30" s="71">
        <f>$G$30*$J$30</f>
        <v>0</v>
      </c>
      <c r="N30" s="71">
        <f>$I$30*$K$30</f>
        <v>0</v>
      </c>
      <c r="O30" s="71">
        <f>$N$30+$M$30</f>
        <v>0</v>
      </c>
      <c r="P30" s="70"/>
      <c r="Q30" s="70"/>
    </row>
    <row r="31" spans="2:17" s="1" customFormat="1" ht="11.1" customHeight="1" x14ac:dyDescent="0.2">
      <c r="B31" s="70"/>
      <c r="C31" s="70"/>
      <c r="D31" s="70"/>
      <c r="E31" s="70"/>
      <c r="F31" s="71"/>
      <c r="G31" s="71">
        <f>$F$31</f>
        <v>0</v>
      </c>
      <c r="H31" s="72">
        <v>1</v>
      </c>
      <c r="I31" s="71">
        <f>ROUND($G$31*$H$31,3)</f>
        <v>0</v>
      </c>
      <c r="J31" s="69"/>
      <c r="K31" s="69"/>
      <c r="L31" s="71">
        <f>$K$31+$J$31</f>
        <v>0</v>
      </c>
      <c r="M31" s="71">
        <f>$G$31*$J$31</f>
        <v>0</v>
      </c>
      <c r="N31" s="71">
        <f>$I$31*$K$31</f>
        <v>0</v>
      </c>
      <c r="O31" s="71">
        <f>$N$31+$M$31</f>
        <v>0</v>
      </c>
      <c r="P31" s="70"/>
      <c r="Q31" s="70"/>
    </row>
    <row r="32" spans="2:17" s="1" customFormat="1" ht="11.1" customHeight="1" x14ac:dyDescent="0.2">
      <c r="B32" s="70"/>
      <c r="C32" s="70"/>
      <c r="D32" s="70"/>
      <c r="E32" s="70"/>
      <c r="F32" s="71"/>
      <c r="G32" s="71">
        <f>$F$32</f>
        <v>0</v>
      </c>
      <c r="H32" s="72">
        <v>1</v>
      </c>
      <c r="I32" s="71">
        <f>ROUND($G$32*$H$32,3)</f>
        <v>0</v>
      </c>
      <c r="J32" s="69"/>
      <c r="K32" s="69"/>
      <c r="L32" s="71">
        <f>$K$32+$J$32</f>
        <v>0</v>
      </c>
      <c r="M32" s="71">
        <f>$G$32*$J$32</f>
        <v>0</v>
      </c>
      <c r="N32" s="71">
        <f>$I$32*$K$32</f>
        <v>0</v>
      </c>
      <c r="O32" s="71">
        <f>$N$32+$M$32</f>
        <v>0</v>
      </c>
      <c r="P32" s="70"/>
      <c r="Q32" s="70"/>
    </row>
    <row r="33" spans="2:17" s="1" customFormat="1" ht="11.1" customHeight="1" x14ac:dyDescent="0.2">
      <c r="B33" s="70"/>
      <c r="C33" s="70"/>
      <c r="D33" s="70"/>
      <c r="E33" s="70"/>
      <c r="F33" s="71"/>
      <c r="G33" s="71">
        <f>$F$33</f>
        <v>0</v>
      </c>
      <c r="H33" s="72">
        <v>1</v>
      </c>
      <c r="I33" s="71">
        <f>ROUND($G$33*$H$33,3)</f>
        <v>0</v>
      </c>
      <c r="J33" s="69"/>
      <c r="K33" s="69"/>
      <c r="L33" s="71">
        <f>$K$33+$J$33</f>
        <v>0</v>
      </c>
      <c r="M33" s="71">
        <f>$G$33*$J$33</f>
        <v>0</v>
      </c>
      <c r="N33" s="71">
        <f>$I$33*$K$33</f>
        <v>0</v>
      </c>
      <c r="O33" s="71">
        <f>$N$33+$M$33</f>
        <v>0</v>
      </c>
      <c r="P33" s="70"/>
      <c r="Q33" s="70"/>
    </row>
    <row r="34" spans="2:17" s="1" customFormat="1" ht="11.1" customHeight="1" x14ac:dyDescent="0.2">
      <c r="B34" s="70"/>
      <c r="C34" s="70"/>
      <c r="D34" s="70"/>
      <c r="E34" s="70"/>
      <c r="F34" s="71"/>
      <c r="G34" s="71">
        <f>$F$34</f>
        <v>0</v>
      </c>
      <c r="H34" s="72">
        <v>1</v>
      </c>
      <c r="I34" s="71">
        <f>ROUND($G$34*$H$34,3)</f>
        <v>0</v>
      </c>
      <c r="J34" s="69"/>
      <c r="K34" s="69"/>
      <c r="L34" s="71">
        <f>$K$34+$J$34</f>
        <v>0</v>
      </c>
      <c r="M34" s="71">
        <f>$G$34*$J$34</f>
        <v>0</v>
      </c>
      <c r="N34" s="71">
        <f>$I$34*$K$34</f>
        <v>0</v>
      </c>
      <c r="O34" s="71">
        <f>$N$34+$M$34</f>
        <v>0</v>
      </c>
      <c r="P34" s="70"/>
      <c r="Q34" s="70"/>
    </row>
    <row r="35" spans="2:17" s="1" customFormat="1" ht="11.1" customHeight="1" x14ac:dyDescent="0.2">
      <c r="B35" s="70"/>
      <c r="C35" s="70"/>
      <c r="D35" s="70"/>
      <c r="E35" s="70"/>
      <c r="F35" s="71"/>
      <c r="G35" s="71">
        <f>$F$35</f>
        <v>0</v>
      </c>
      <c r="H35" s="72">
        <v>1</v>
      </c>
      <c r="I35" s="71">
        <f>ROUND($G$35*$H$35,3)</f>
        <v>0</v>
      </c>
      <c r="J35" s="69"/>
      <c r="K35" s="69"/>
      <c r="L35" s="71">
        <f>$K$35+$J$35</f>
        <v>0</v>
      </c>
      <c r="M35" s="71">
        <f>$G$35*$J$35</f>
        <v>0</v>
      </c>
      <c r="N35" s="71">
        <f>$I$35*$K$35</f>
        <v>0</v>
      </c>
      <c r="O35" s="71">
        <f>$N$35+$M$35</f>
        <v>0</v>
      </c>
      <c r="P35" s="70"/>
      <c r="Q35" s="70"/>
    </row>
    <row r="36" spans="2:17" s="1" customFormat="1" ht="11.1" customHeight="1" x14ac:dyDescent="0.2">
      <c r="B36" s="70"/>
      <c r="C36" s="70"/>
      <c r="D36" s="70"/>
      <c r="E36" s="70"/>
      <c r="F36" s="71"/>
      <c r="G36" s="71">
        <f>$F$36</f>
        <v>0</v>
      </c>
      <c r="H36" s="72">
        <v>1</v>
      </c>
      <c r="I36" s="71">
        <f>ROUND($G$36*$H$36,3)</f>
        <v>0</v>
      </c>
      <c r="J36" s="69"/>
      <c r="K36" s="69"/>
      <c r="L36" s="71">
        <f>$K$36+$J$36</f>
        <v>0</v>
      </c>
      <c r="M36" s="71">
        <f>$G$36*$J$36</f>
        <v>0</v>
      </c>
      <c r="N36" s="71">
        <f>$I$36*$K$36</f>
        <v>0</v>
      </c>
      <c r="O36" s="71">
        <f>$N$36+$M$36</f>
        <v>0</v>
      </c>
      <c r="P36" s="70"/>
      <c r="Q36" s="70"/>
    </row>
    <row r="37" spans="2:17" s="1" customFormat="1" ht="11.1" customHeight="1" x14ac:dyDescent="0.2">
      <c r="B37" s="70"/>
      <c r="C37" s="70"/>
      <c r="D37" s="70"/>
      <c r="E37" s="70"/>
      <c r="F37" s="71"/>
      <c r="G37" s="71">
        <f>$F$37</f>
        <v>0</v>
      </c>
      <c r="H37" s="72">
        <v>1</v>
      </c>
      <c r="I37" s="71">
        <f>ROUND($G$37*$H$37,3)</f>
        <v>0</v>
      </c>
      <c r="J37" s="69"/>
      <c r="K37" s="69"/>
      <c r="L37" s="71">
        <f>$K$37+$J$37</f>
        <v>0</v>
      </c>
      <c r="M37" s="71">
        <f>$G$37*$J$37</f>
        <v>0</v>
      </c>
      <c r="N37" s="71">
        <f>$I$37*$K$37</f>
        <v>0</v>
      </c>
      <c r="O37" s="71">
        <f>$N$37+$M$37</f>
        <v>0</v>
      </c>
      <c r="P37" s="70"/>
      <c r="Q37" s="70"/>
    </row>
    <row r="38" spans="2:17" s="1" customFormat="1" ht="11.1" customHeight="1" x14ac:dyDescent="0.2">
      <c r="B38" s="70"/>
      <c r="C38" s="70"/>
      <c r="D38" s="70"/>
      <c r="E38" s="70"/>
      <c r="F38" s="71"/>
      <c r="G38" s="71">
        <f>$F$38</f>
        <v>0</v>
      </c>
      <c r="H38" s="72">
        <v>1</v>
      </c>
      <c r="I38" s="71">
        <f>ROUND($G$38*$H$38,3)</f>
        <v>0</v>
      </c>
      <c r="J38" s="69"/>
      <c r="K38" s="69"/>
      <c r="L38" s="71">
        <f>$K$38+$J$38</f>
        <v>0</v>
      </c>
      <c r="M38" s="71">
        <f>$G$38*$J$38</f>
        <v>0</v>
      </c>
      <c r="N38" s="71">
        <f>$I$38*$K$38</f>
        <v>0</v>
      </c>
      <c r="O38" s="71">
        <f>$N$38+$M$38</f>
        <v>0</v>
      </c>
      <c r="P38" s="70"/>
      <c r="Q38" s="70"/>
    </row>
    <row r="39" spans="2:17" s="1" customFormat="1" ht="11.1" customHeight="1" x14ac:dyDescent="0.2">
      <c r="B39" s="70"/>
      <c r="C39" s="70"/>
      <c r="D39" s="70"/>
      <c r="E39" s="70"/>
      <c r="F39" s="71"/>
      <c r="G39" s="71">
        <f>$F$39</f>
        <v>0</v>
      </c>
      <c r="H39" s="72">
        <v>1</v>
      </c>
      <c r="I39" s="71">
        <f>ROUND($G$39*$H$39,3)</f>
        <v>0</v>
      </c>
      <c r="J39" s="69"/>
      <c r="K39" s="69"/>
      <c r="L39" s="71">
        <f>$K$39+$J$39</f>
        <v>0</v>
      </c>
      <c r="M39" s="71">
        <f>$G$39*$J$39</f>
        <v>0</v>
      </c>
      <c r="N39" s="71">
        <f>$I$39*$K$39</f>
        <v>0</v>
      </c>
      <c r="O39" s="71">
        <f>$N$39+$M$39</f>
        <v>0</v>
      </c>
      <c r="P39" s="70"/>
      <c r="Q39" s="70"/>
    </row>
    <row r="40" spans="2:17" s="1" customFormat="1" ht="11.1" customHeight="1" x14ac:dyDescent="0.2">
      <c r="B40" s="70"/>
      <c r="C40" s="70"/>
      <c r="D40" s="70"/>
      <c r="E40" s="70"/>
      <c r="F40" s="71"/>
      <c r="G40" s="71">
        <f>$F$40</f>
        <v>0</v>
      </c>
      <c r="H40" s="72">
        <v>1</v>
      </c>
      <c r="I40" s="71">
        <f>ROUND($G$40*$H$40,3)</f>
        <v>0</v>
      </c>
      <c r="J40" s="69"/>
      <c r="K40" s="69"/>
      <c r="L40" s="71">
        <f>$K$40+$J$40</f>
        <v>0</v>
      </c>
      <c r="M40" s="71">
        <f>$G$40*$J$40</f>
        <v>0</v>
      </c>
      <c r="N40" s="71">
        <f>$I$40*$K$40</f>
        <v>0</v>
      </c>
      <c r="O40" s="71">
        <f>$N$40+$M$40</f>
        <v>0</v>
      </c>
      <c r="P40" s="70"/>
      <c r="Q40" s="70"/>
    </row>
    <row r="41" spans="2:17" s="1" customFormat="1" ht="11.1" customHeight="1" x14ac:dyDescent="0.2">
      <c r="B41" s="70"/>
      <c r="C41" s="70"/>
      <c r="D41" s="70"/>
      <c r="E41" s="70"/>
      <c r="F41" s="71"/>
      <c r="G41" s="71">
        <f>$F$41</f>
        <v>0</v>
      </c>
      <c r="H41" s="72">
        <v>1</v>
      </c>
      <c r="I41" s="71">
        <f>ROUND($G$41*$H$41,3)</f>
        <v>0</v>
      </c>
      <c r="J41" s="69"/>
      <c r="K41" s="69"/>
      <c r="L41" s="71">
        <f>$K$41+$J$41</f>
        <v>0</v>
      </c>
      <c r="M41" s="71">
        <f>$G$41*$J$41</f>
        <v>0</v>
      </c>
      <c r="N41" s="71">
        <f>$I$41*$K$41</f>
        <v>0</v>
      </c>
      <c r="O41" s="71">
        <f>$N$41+$M$41</f>
        <v>0</v>
      </c>
      <c r="P41" s="70"/>
      <c r="Q41" s="70"/>
    </row>
    <row r="42" spans="2:17" s="1" customFormat="1" ht="11.1" customHeight="1" x14ac:dyDescent="0.2"/>
    <row r="43" spans="2:17" s="1" customFormat="1" ht="11.1" customHeight="1" x14ac:dyDescent="0.2">
      <c r="C43" s="24" t="s">
        <v>59</v>
      </c>
    </row>
    <row r="44" spans="2:17" s="1" customFormat="1" ht="11.1" customHeight="1" x14ac:dyDescent="0.2"/>
    <row r="45" spans="2:17" s="1" customFormat="1" ht="11.1" customHeight="1" x14ac:dyDescent="0.2">
      <c r="C45" s="50" t="s">
        <v>60</v>
      </c>
    </row>
    <row r="46" spans="2:17" s="1" customFormat="1" ht="11.1" customHeight="1" x14ac:dyDescent="0.2"/>
  </sheetData>
  <sheetProtection algorithmName="SHA-512" hashValue="1A2FUlSAynxscu0VC0/SpNFNs3kMz7EQxYptyH6SDsrPEDbwak/CLK3DNuaizkgqaIm2NhXojdwygPex3hPWeA==" saltValue="18/ovdBl7OD6SnQedrHZfg==" spinCount="100000" sheet="1" objects="1" scenarios="1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Еремина Анастасия Ивановна</cp:lastModifiedBy>
  <dcterms:modified xsi:type="dcterms:W3CDTF">2023-06-09T14:59:06Z</dcterms:modified>
</cp:coreProperties>
</file>