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6. кв.33\Земляные работы кв.33\Претенденту\"/>
    </mc:Choice>
  </mc:AlternateContent>
  <xr:revisionPtr revIDLastSave="0" documentId="13_ncr:1_{F0BF66FD-D01F-4AE8-ABF7-A33CFD0E09DA}" xr6:coauthVersionLast="40" xr6:coauthVersionMax="40" xr10:uidLastSave="{00000000-0000-0000-0000-000000000000}"/>
  <bookViews>
    <workbookView xWindow="1440" yWindow="285" windowWidth="19305" windowHeight="1473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S20" i="1" l="1"/>
  <c r="R18" i="1"/>
  <c r="S18" i="1"/>
  <c r="T18" i="1" s="1"/>
  <c r="R19" i="1"/>
  <c r="S19" i="1"/>
  <c r="S17" i="1"/>
  <c r="T17" i="1" s="1"/>
  <c r="R17" i="1"/>
  <c r="R20" i="1" s="1"/>
  <c r="L37" i="1"/>
  <c r="G37" i="1"/>
  <c r="I37" i="1" s="1"/>
  <c r="N37" i="1" s="1"/>
  <c r="L36" i="1"/>
  <c r="G36" i="1"/>
  <c r="M36" i="1" s="1"/>
  <c r="L35" i="1"/>
  <c r="G35" i="1"/>
  <c r="I35" i="1" s="1"/>
  <c r="N35" i="1" s="1"/>
  <c r="L34" i="1"/>
  <c r="G34" i="1"/>
  <c r="M34" i="1" s="1"/>
  <c r="L33" i="1"/>
  <c r="G33" i="1"/>
  <c r="I33" i="1" s="1"/>
  <c r="N33" i="1" s="1"/>
  <c r="L32" i="1"/>
  <c r="G32" i="1"/>
  <c r="M32" i="1" s="1"/>
  <c r="L31" i="1"/>
  <c r="G31" i="1"/>
  <c r="I31" i="1" s="1"/>
  <c r="N31" i="1" s="1"/>
  <c r="L30" i="1"/>
  <c r="G30" i="1"/>
  <c r="M30" i="1" s="1"/>
  <c r="L29" i="1"/>
  <c r="G29" i="1"/>
  <c r="I29" i="1" s="1"/>
  <c r="N29" i="1" s="1"/>
  <c r="L28" i="1"/>
  <c r="G28" i="1"/>
  <c r="M28" i="1" s="1"/>
  <c r="L27" i="1"/>
  <c r="G27" i="1"/>
  <c r="I27" i="1" s="1"/>
  <c r="N27" i="1" s="1"/>
  <c r="L26" i="1"/>
  <c r="G26" i="1"/>
  <c r="M26" i="1" s="1"/>
  <c r="M19" i="1"/>
  <c r="L19" i="1"/>
  <c r="I19" i="1"/>
  <c r="N19" i="1" s="1"/>
  <c r="G19" i="1"/>
  <c r="M18" i="1"/>
  <c r="L17" i="1"/>
  <c r="G17" i="1"/>
  <c r="M17" i="1" s="1"/>
  <c r="T19" i="1" l="1"/>
  <c r="T20" i="1" s="1"/>
  <c r="M13" i="1"/>
  <c r="M15" i="1"/>
  <c r="M16" i="1"/>
  <c r="M14" i="1"/>
  <c r="O19" i="1"/>
  <c r="O18" i="1" s="1"/>
  <c r="N18" i="1"/>
  <c r="O33" i="1"/>
  <c r="I17" i="1"/>
  <c r="I26" i="1"/>
  <c r="N26" i="1" s="1"/>
  <c r="M27" i="1"/>
  <c r="M25" i="1" s="1"/>
  <c r="I28" i="1"/>
  <c r="N28" i="1" s="1"/>
  <c r="O28" i="1" s="1"/>
  <c r="M29" i="1"/>
  <c r="O29" i="1" s="1"/>
  <c r="I30" i="1"/>
  <c r="N30" i="1" s="1"/>
  <c r="O30" i="1" s="1"/>
  <c r="M31" i="1"/>
  <c r="O31" i="1" s="1"/>
  <c r="I32" i="1"/>
  <c r="N32" i="1" s="1"/>
  <c r="O32" i="1" s="1"/>
  <c r="M33" i="1"/>
  <c r="I34" i="1"/>
  <c r="N34" i="1" s="1"/>
  <c r="O34" i="1" s="1"/>
  <c r="M35" i="1"/>
  <c r="O35" i="1" s="1"/>
  <c r="I36" i="1"/>
  <c r="N36" i="1" s="1"/>
  <c r="O36" i="1" s="1"/>
  <c r="M37" i="1"/>
  <c r="O37" i="1" s="1"/>
  <c r="I18" i="1"/>
  <c r="O23" i="1" l="1"/>
  <c r="M20" i="1"/>
  <c r="N25" i="1"/>
  <c r="O26" i="1"/>
  <c r="O25" i="1" s="1"/>
  <c r="I16" i="1"/>
  <c r="N17" i="1"/>
  <c r="O27" i="1"/>
  <c r="L18" i="1"/>
  <c r="N13" i="1" l="1"/>
  <c r="N16" i="1"/>
  <c r="N14" i="1"/>
  <c r="O17" i="1"/>
  <c r="N15" i="1"/>
  <c r="O22" i="1" l="1"/>
  <c r="N20" i="1"/>
  <c r="O16" i="1"/>
  <c r="L16" i="1" s="1"/>
  <c r="O14" i="1"/>
  <c r="O15" i="1"/>
  <c r="O13" i="1"/>
  <c r="O20" i="1" s="1"/>
  <c r="O24" i="1" s="1"/>
</calcChain>
</file>

<file path=xl/sharedStrings.xml><?xml version="1.0" encoding="utf-8"?>
<sst xmlns="http://schemas.openxmlformats.org/spreadsheetml/2006/main" count="60" uniqueCount="52">
  <si>
    <t>Приложение</t>
  </si>
  <si>
    <t>К договору</t>
  </si>
  <si>
    <t>Расшифровка стоимости работ</t>
  </si>
  <si>
    <t>ЖК "Совушки ЕКБ"</t>
  </si>
  <si>
    <t>Разработка, планировка грунта на отвале в т.ч. перевозка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</si>
  <si>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</si>
  <si>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</si>
  <si>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</si>
  <si>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</si>
  <si>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</si>
  <si>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</si>
  <si>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</si>
  <si>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</si>
  <si>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</si>
  <si>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</si>
  <si>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</si>
  <si>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</si>
  <si>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</si>
  <si>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 кв.33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</si>
  <si>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</si>
  <si>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</si>
  <si>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</si>
  <si>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</si>
  <si>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</si>
  <si>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</si>
  <si>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</si>
  <si>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</si>
  <si>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</si>
  <si>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</si>
  <si>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</si>
  <si>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</si>
  <si>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</si>
  <si>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</si>
  <si>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</si>
  <si>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</si>
  <si>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</si>
  <si>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</si>
  <si>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Строительно-монтажные работы</t>
  </si>
  <si>
    <t>Подготовка территории строительства</t>
  </si>
  <si>
    <t>Вертикальная планировка (срезка, отсыпка)</t>
  </si>
  <si>
    <t>Разработка грунта до проектных отметок с перевозкой в отвал до 1 км</t>
  </si>
  <si>
    <t>м3</t>
  </si>
  <si>
    <t>Подтверждается фактической инженерной топосъемкой</t>
  </si>
  <si>
    <t>Разработка, планировка грунта на отвале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</si>
  <si>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</si>
  <si>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</si>
  <si>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</si>
  <si>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</si>
  <si>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</si>
  <si>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</si>
  <si>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Негомедзянова Эльмира Салаватовна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</si>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</sst>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3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left" wrapText="1"/>
    </xf>
    <xf numFmtId="0" fontId="5" fillId="5" borderId="3" xfId="0" applyFont="1" applyFill="1" applyBorder="1" applyAlignment="1">
      <alignment horizontal="center"/>
    </xf>
    <xf numFmtId="164" fontId="5" fillId="5" borderId="3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right"/>
    </xf>
    <xf numFmtId="0" fontId="5" fillId="6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4" fillId="5" borderId="4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0" fontId="1" fillId="6" borderId="0" xfId="0" applyFont="1" applyFill="1" applyAlignment="1">
      <alignment horizontal="left" wrapText="1"/>
    </xf>
    <xf numFmtId="2" fontId="6" fillId="0" borderId="3" xfId="0" applyNumberFormat="1" applyFont="1" applyBorder="1" applyAlignment="1">
      <alignment horizontal="right"/>
    </xf>
    <xf numFmtId="0" fontId="1" fillId="0" borderId="0" xfId="0" applyFont="1" applyAlignment="1" applyProtection="1">
      <alignment horizontal="left"/>
      <protection locked="0"/>
    </xf>
    <xf numFmtId="0" fontId="1" fillId="6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  <xf numFmtId="0" fontId="5" fillId="5" borderId="3" xfId="0" applyFont="1" applyFill="1" applyBorder="1" applyAlignment="1" applyProtection="1">
      <alignment horizontal="right"/>
      <protection locked="0"/>
    </xf>
    <xf numFmtId="2" fontId="6" fillId="6" borderId="3" xfId="0" applyNumberFormat="1" applyFont="1" applyFill="1" applyBorder="1" applyAlignment="1" applyProtection="1">
      <alignment horizontal="right"/>
      <protection locked="0"/>
    </xf>
    <xf numFmtId="0" fontId="6" fillId="6" borderId="3" xfId="0" applyFont="1" applyFill="1" applyBorder="1" applyAlignment="1" applyProtection="1">
      <alignment horizontal="right"/>
      <protection locked="0"/>
    </xf>
    <xf numFmtId="0" fontId="4" fillId="5" borderId="3" xfId="0" applyFont="1" applyFill="1" applyBorder="1" applyAlignment="1" applyProtection="1">
      <alignment horizontal="left"/>
      <protection locked="0"/>
    </xf>
    <xf numFmtId="0" fontId="5" fillId="6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42"/>
  <sheetViews>
    <sheetView tabSelected="1" topLeftCell="B7" workbookViewId="0">
      <selection activeCell="J16" sqref="J16:K20"/>
    </sheetView>
  </sheetViews>
  <sheetFormatPr defaultColWidth="10.5" defaultRowHeight="11.45" customHeight="1" outlineLevelRow="5" x14ac:dyDescent="0.2"/>
  <cols>
    <col min="1" max="1" width="1.6640625" style="1" hidden="1" customWidth="1"/>
    <col min="2" max="2" width="8.33203125" style="1" customWidth="1"/>
    <col min="3" max="3" width="42.5" style="1" customWidth="1"/>
    <col min="4" max="4" width="7.6640625" style="1" customWidth="1"/>
    <col min="5" max="5" width="2.1640625" style="1" customWidth="1"/>
    <col min="6" max="6" width="12.5" style="1" customWidth="1"/>
    <col min="7" max="7" width="10.83203125" style="1" customWidth="1"/>
    <col min="8" max="8" width="8" style="1" customWidth="1"/>
    <col min="9" max="9" width="12.1640625" style="1" customWidth="1"/>
    <col min="10" max="10" width="9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57" t="s">
        <v>2</v>
      </c>
      <c r="C6" s="57"/>
      <c r="D6" s="57"/>
      <c r="E6" s="57"/>
    </row>
    <row r="7" spans="2:17" s="2" customFormat="1" ht="12.95" customHeight="1" x14ac:dyDescent="0.2">
      <c r="B7" s="58" t="s">
        <v>3</v>
      </c>
      <c r="C7" s="58"/>
      <c r="D7" s="58"/>
      <c r="E7" s="58"/>
    </row>
    <row r="8" spans="2:17" s="2" customFormat="1" ht="12.95" customHeight="1" x14ac:dyDescent="0.2">
      <c r="B8" s="58" t="s">
        <v>4</v>
      </c>
      <c r="C8" s="58"/>
      <c r="D8" s="58"/>
      <c r="E8" s="58"/>
    </row>
    <row r="9" spans="2:17" s="1" customFormat="1" ht="11.1" customHeight="1" x14ac:dyDescent="0.2"/>
    <row r="10" spans="2:17" s="4" customFormat="1" ht="30" customHeight="1" x14ac:dyDescent="0.2">
      <c r="B10" s="59" t="s">
        <v>5</v>
      </c>
      <c r="C10" s="54" t="s">
        <v>6</v>
      </c>
      <c r="D10" s="59" t="s">
        <v>7</v>
      </c>
      <c r="E10" s="59" t="s">
        <v>8</v>
      </c>
      <c r="F10" s="5" t="s">
        <v>9</v>
      </c>
      <c r="G10" s="54" t="s">
        <v>10</v>
      </c>
      <c r="H10" s="54" t="s">
        <v>11</v>
      </c>
      <c r="I10" s="54" t="s">
        <v>12</v>
      </c>
      <c r="J10" s="56" t="s">
        <v>13</v>
      </c>
      <c r="K10" s="56"/>
      <c r="L10" s="56"/>
      <c r="M10" s="56" t="s">
        <v>14</v>
      </c>
      <c r="N10" s="56"/>
      <c r="O10" s="54" t="s">
        <v>15</v>
      </c>
      <c r="P10" s="54" t="s">
        <v>16</v>
      </c>
      <c r="Q10" s="54" t="s">
        <v>17</v>
      </c>
    </row>
    <row r="11" spans="2:17" s="4" customFormat="1" ht="36.950000000000003" customHeight="1" x14ac:dyDescent="0.2">
      <c r="B11" s="60"/>
      <c r="C11" s="55"/>
      <c r="D11" s="60"/>
      <c r="E11" s="60"/>
      <c r="F11" s="5" t="s">
        <v>18</v>
      </c>
      <c r="G11" s="55"/>
      <c r="H11" s="55"/>
      <c r="I11" s="55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55"/>
      <c r="P11" s="55"/>
      <c r="Q11" s="55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/>
    </row>
    <row r="13" spans="2:17" s="1" customFormat="1" ht="12" customHeight="1" outlineLevel="1" x14ac:dyDescent="0.2">
      <c r="B13" s="7"/>
      <c r="C13" s="8" t="s">
        <v>37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ROUND($M$17+$M$19,2)</f>
        <v>0</v>
      </c>
      <c r="N13" s="10">
        <f>ROUND($N$17+$N$19,2)</f>
        <v>0</v>
      </c>
      <c r="O13" s="10">
        <f>ROUND($O$17+$O$19,2)</f>
        <v>0</v>
      </c>
      <c r="P13" s="10"/>
      <c r="Q13" s="10"/>
    </row>
    <row r="14" spans="2:17" s="1" customFormat="1" ht="12" customHeight="1" outlineLevel="2" x14ac:dyDescent="0.2">
      <c r="B14" s="7"/>
      <c r="C14" s="8" t="s">
        <v>38</v>
      </c>
      <c r="D14" s="9"/>
      <c r="E14" s="9"/>
      <c r="F14" s="10"/>
      <c r="G14" s="10"/>
      <c r="H14" s="10"/>
      <c r="I14" s="10"/>
      <c r="J14" s="10"/>
      <c r="K14" s="10"/>
      <c r="L14" s="10"/>
      <c r="M14" s="10">
        <f>ROUND($M$17+$M$19,2)</f>
        <v>0</v>
      </c>
      <c r="N14" s="10">
        <f>ROUND($N$17+$N$19,2)</f>
        <v>0</v>
      </c>
      <c r="O14" s="10">
        <f>ROUND($O$17+$O$19,2)</f>
        <v>0</v>
      </c>
      <c r="P14" s="10"/>
      <c r="Q14" s="10"/>
    </row>
    <row r="15" spans="2:17" s="1" customFormat="1" ht="12" customHeight="1" outlineLevel="3" x14ac:dyDescent="0.2">
      <c r="B15" s="7"/>
      <c r="C15" s="8" t="s">
        <v>39</v>
      </c>
      <c r="D15" s="9"/>
      <c r="E15" s="9"/>
      <c r="F15" s="10"/>
      <c r="G15" s="10"/>
      <c r="H15" s="10"/>
      <c r="I15" s="10"/>
      <c r="J15" s="10"/>
      <c r="K15" s="10"/>
      <c r="L15" s="10"/>
      <c r="M15" s="10">
        <f>ROUND($M$17+$M$19,2)</f>
        <v>0</v>
      </c>
      <c r="N15" s="10">
        <f>ROUND($N$17+$N$19,2)</f>
        <v>0</v>
      </c>
      <c r="O15" s="10">
        <f>ROUND($O$17+$O$19,2)</f>
        <v>0</v>
      </c>
      <c r="P15" s="10"/>
      <c r="Q15" s="10"/>
    </row>
    <row r="16" spans="2:17" s="11" customFormat="1" ht="21.95" customHeight="1" outlineLevel="4" x14ac:dyDescent="0.15">
      <c r="B16" s="12">
        <v>1</v>
      </c>
      <c r="C16" s="13" t="s">
        <v>40</v>
      </c>
      <c r="D16" s="14" t="s">
        <v>41</v>
      </c>
      <c r="E16" s="14"/>
      <c r="F16" s="15">
        <v>9255</v>
      </c>
      <c r="G16" s="15">
        <v>9255</v>
      </c>
      <c r="H16" s="16"/>
      <c r="I16" s="16">
        <f>$I$17</f>
        <v>9255</v>
      </c>
      <c r="J16" s="47"/>
      <c r="K16" s="47"/>
      <c r="L16" s="16">
        <f>ROUND($O$16/$I$16,2)</f>
        <v>0</v>
      </c>
      <c r="M16" s="16">
        <f>ROUND($M$17,2)</f>
        <v>0</v>
      </c>
      <c r="N16" s="16">
        <f>ROUND($N$17,2)</f>
        <v>0</v>
      </c>
      <c r="O16" s="16">
        <f>ROUND($O$17,2)</f>
        <v>0</v>
      </c>
      <c r="P16" s="17" t="s">
        <v>42</v>
      </c>
      <c r="Q16" s="51"/>
    </row>
    <row r="17" spans="2:20" s="18" customFormat="1" ht="11.1" customHeight="1" outlineLevel="5" x14ac:dyDescent="0.2">
      <c r="B17" s="19"/>
      <c r="C17" s="20" t="s">
        <v>19</v>
      </c>
      <c r="D17" s="21" t="s">
        <v>41</v>
      </c>
      <c r="E17" s="21"/>
      <c r="F17" s="22">
        <v>9255</v>
      </c>
      <c r="G17" s="22">
        <f>$F$17</f>
        <v>9255</v>
      </c>
      <c r="H17" s="24">
        <v>1</v>
      </c>
      <c r="I17" s="23">
        <f>ROUND($G$17*$H$17,3)</f>
        <v>9255</v>
      </c>
      <c r="J17" s="48"/>
      <c r="K17" s="49"/>
      <c r="L17" s="41">
        <f>ROUND($K$17+$J$17,2)</f>
        <v>0</v>
      </c>
      <c r="M17" s="23">
        <f>ROUND($G$17*$J$17,2)</f>
        <v>0</v>
      </c>
      <c r="N17" s="23">
        <f>ROUND($I$17*$K$17,2)</f>
        <v>0</v>
      </c>
      <c r="O17" s="23">
        <f>ROUND($N$17+$M$17,2)</f>
        <v>0</v>
      </c>
      <c r="P17" s="23"/>
      <c r="Q17" s="52"/>
      <c r="R17" s="18">
        <f>J17*G17</f>
        <v>0</v>
      </c>
      <c r="S17" s="18">
        <f>K17*I17</f>
        <v>0</v>
      </c>
      <c r="T17" s="18">
        <f>S17+R17</f>
        <v>0</v>
      </c>
    </row>
    <row r="18" spans="2:20" s="11" customFormat="1" ht="21.95" customHeight="1" outlineLevel="4" x14ac:dyDescent="0.2">
      <c r="B18" s="12">
        <v>2</v>
      </c>
      <c r="C18" s="13" t="s">
        <v>43</v>
      </c>
      <c r="D18" s="14" t="s">
        <v>41</v>
      </c>
      <c r="E18" s="14"/>
      <c r="F18" s="15">
        <v>9255</v>
      </c>
      <c r="G18" s="15">
        <v>9255</v>
      </c>
      <c r="H18" s="16"/>
      <c r="I18" s="16">
        <f>$I$19</f>
        <v>9255</v>
      </c>
      <c r="J18" s="47"/>
      <c r="K18" s="47"/>
      <c r="L18" s="16">
        <f>ROUND($O$18/$I$18,2)</f>
        <v>0</v>
      </c>
      <c r="M18" s="16">
        <f>ROUND($M$19,2)</f>
        <v>0</v>
      </c>
      <c r="N18" s="16">
        <f>ROUND($N$19,2)</f>
        <v>0</v>
      </c>
      <c r="O18" s="16">
        <f>ROUND($O$19,2)</f>
        <v>0</v>
      </c>
      <c r="P18" s="17" t="s">
        <v>42</v>
      </c>
      <c r="Q18" s="51"/>
      <c r="R18" s="18">
        <f t="shared" ref="R18:R19" si="0">J18*G18</f>
        <v>0</v>
      </c>
      <c r="S18" s="18">
        <f t="shared" ref="S18:S19" si="1">K18*I18</f>
        <v>0</v>
      </c>
      <c r="T18" s="18">
        <f t="shared" ref="T18:T19" si="2">S18+R18</f>
        <v>0</v>
      </c>
    </row>
    <row r="19" spans="2:20" s="18" customFormat="1" ht="11.1" customHeight="1" outlineLevel="5" x14ac:dyDescent="0.2">
      <c r="B19" s="19"/>
      <c r="C19" s="20" t="s">
        <v>19</v>
      </c>
      <c r="D19" s="21" t="s">
        <v>41</v>
      </c>
      <c r="E19" s="21"/>
      <c r="F19" s="22">
        <v>9255</v>
      </c>
      <c r="G19" s="22">
        <f>$F$19</f>
        <v>9255</v>
      </c>
      <c r="H19" s="24">
        <v>1</v>
      </c>
      <c r="I19" s="23">
        <f>ROUND($G$19*$H$19,3)</f>
        <v>9255</v>
      </c>
      <c r="J19" s="48"/>
      <c r="K19" s="49"/>
      <c r="L19" s="41">
        <f>ROUND($K$19+$J$19,2)</f>
        <v>0</v>
      </c>
      <c r="M19" s="23">
        <f>ROUND($G$19*$J$19,2)</f>
        <v>0</v>
      </c>
      <c r="N19" s="23">
        <f>ROUND($I$19*$K$19,2)</f>
        <v>0</v>
      </c>
      <c r="O19" s="23">
        <f>ROUND($N$19+$M$19,2)</f>
        <v>0</v>
      </c>
      <c r="P19" s="23"/>
      <c r="Q19" s="52"/>
      <c r="R19" s="18">
        <f t="shared" si="0"/>
        <v>0</v>
      </c>
      <c r="S19" s="18">
        <f t="shared" si="1"/>
        <v>0</v>
      </c>
      <c r="T19" s="18">
        <f t="shared" si="2"/>
        <v>0</v>
      </c>
    </row>
    <row r="20" spans="2:20" s="4" customFormat="1" ht="12" customHeight="1" x14ac:dyDescent="0.2">
      <c r="B20" s="25"/>
      <c r="C20" s="26" t="s">
        <v>44</v>
      </c>
      <c r="D20" s="27"/>
      <c r="E20" s="27"/>
      <c r="F20" s="27"/>
      <c r="G20" s="27"/>
      <c r="H20" s="27"/>
      <c r="I20" s="27"/>
      <c r="J20" s="50"/>
      <c r="K20" s="50"/>
      <c r="L20" s="27"/>
      <c r="M20" s="28">
        <f>M13</f>
        <v>0</v>
      </c>
      <c r="N20" s="28">
        <f>N13</f>
        <v>0</v>
      </c>
      <c r="O20" s="28">
        <f>ROUND($O$13,2)</f>
        <v>0</v>
      </c>
      <c r="P20" s="28"/>
      <c r="Q20" s="53"/>
      <c r="R20" s="4">
        <f>SUM(R17:R19)</f>
        <v>0</v>
      </c>
      <c r="S20" s="4">
        <f>SUM(S17:S19)</f>
        <v>0</v>
      </c>
      <c r="T20" s="4">
        <f>SUM(T17:T19)</f>
        <v>0</v>
      </c>
    </row>
    <row r="21" spans="2:20" s="1" customFormat="1" ht="11.1" customHeight="1" x14ac:dyDescent="0.2">
      <c r="B21" s="29"/>
      <c r="C21" s="30" t="s">
        <v>45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O21" s="32"/>
      <c r="P21" s="32"/>
      <c r="Q21" s="32"/>
    </row>
    <row r="22" spans="2:20" s="18" customFormat="1" ht="11.1" customHeight="1" x14ac:dyDescent="0.2">
      <c r="B22" s="33"/>
      <c r="C22" s="34" t="s">
        <v>46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>
        <f>ROUND($N$13,2)</f>
        <v>0</v>
      </c>
      <c r="P22" s="37"/>
      <c r="Q22" s="37"/>
    </row>
    <row r="23" spans="2:20" s="18" customFormat="1" ht="11.1" customHeight="1" x14ac:dyDescent="0.2">
      <c r="B23" s="33"/>
      <c r="C23" s="34" t="s">
        <v>47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8">
        <f>ROUND($M$13,2)</f>
        <v>0</v>
      </c>
      <c r="P23" s="23"/>
      <c r="Q23" s="23"/>
    </row>
    <row r="24" spans="2:20" s="18" customFormat="1" ht="11.1" customHeight="1" x14ac:dyDescent="0.2">
      <c r="B24" s="33"/>
      <c r="C24" s="34" t="s">
        <v>48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8">
        <f>ROUND(($O$20)*0.166666666666666,2)</f>
        <v>0</v>
      </c>
      <c r="P24" s="23"/>
      <c r="Q24" s="23"/>
    </row>
    <row r="25" spans="2:20" s="1" customFormat="1" ht="44.1" customHeight="1" x14ac:dyDescent="0.2">
      <c r="B25" s="31"/>
      <c r="C25" s="39" t="s">
        <v>49</v>
      </c>
      <c r="D25" s="31"/>
      <c r="E25" s="31"/>
      <c r="F25" s="31"/>
      <c r="G25" s="31"/>
      <c r="H25" s="31"/>
      <c r="I25" s="31"/>
      <c r="J25" s="31"/>
      <c r="K25" s="31"/>
      <c r="L25" s="31"/>
      <c r="M25" s="35">
        <f>ROUND($M$26+$M$27+$M$28+$M$29+$M$30+$M$31+$M$32+$M$33+$M$34+$M$35+$M$36+$M$37,2)</f>
        <v>0</v>
      </c>
      <c r="N25" s="35">
        <f>ROUND($N$26+$N$27+$N$28+$N$29+$N$30+$N$31+$N$32+$N$33+$N$34+$N$35+$N$36+$N$37,2)</f>
        <v>0</v>
      </c>
      <c r="O25" s="35">
        <f>ROUND($O$26+$O$27+$O$28+$O$29+$O$30+$O$31+$O$32+$O$33+$O$34+$O$35+$O$36+$O$37,2)</f>
        <v>0</v>
      </c>
      <c r="P25" s="31"/>
      <c r="Q25" s="31"/>
    </row>
    <row r="26" spans="2:20" s="42" customFormat="1" ht="11.1" customHeight="1" x14ac:dyDescent="0.2">
      <c r="B26" s="43"/>
      <c r="C26" s="43"/>
      <c r="D26" s="43"/>
      <c r="E26" s="44"/>
      <c r="F26" s="43"/>
      <c r="G26" s="45">
        <f>$F$26</f>
        <v>0</v>
      </c>
      <c r="H26" s="46">
        <v>1</v>
      </c>
      <c r="I26" s="45">
        <f>ROUND($G$26*$H$26,3)</f>
        <v>0</v>
      </c>
      <c r="J26" s="43"/>
      <c r="K26" s="43"/>
      <c r="L26" s="45">
        <f>ROUND($K$26+$J$26,2)</f>
        <v>0</v>
      </c>
      <c r="M26" s="45">
        <f>ROUND($G$26*$J$26,2)</f>
        <v>0</v>
      </c>
      <c r="N26" s="45">
        <f>ROUND($I$26*$K$26,2)</f>
        <v>0</v>
      </c>
      <c r="O26" s="45">
        <f>ROUND($N$26+$M$26,2)</f>
        <v>0</v>
      </c>
      <c r="P26" s="44"/>
      <c r="Q26" s="43"/>
    </row>
    <row r="27" spans="2:20" s="42" customFormat="1" ht="11.1" customHeight="1" x14ac:dyDescent="0.2">
      <c r="B27" s="43"/>
      <c r="C27" s="43"/>
      <c r="D27" s="43"/>
      <c r="E27" s="44"/>
      <c r="F27" s="43"/>
      <c r="G27" s="45">
        <f>$F$27</f>
        <v>0</v>
      </c>
      <c r="H27" s="46">
        <v>1</v>
      </c>
      <c r="I27" s="45">
        <f>ROUND($G$27*$H$27,3)</f>
        <v>0</v>
      </c>
      <c r="J27" s="43"/>
      <c r="K27" s="43"/>
      <c r="L27" s="45">
        <f>ROUND($K$27+$J$27,2)</f>
        <v>0</v>
      </c>
      <c r="M27" s="45">
        <f>ROUND($G$27*$J$27,2)</f>
        <v>0</v>
      </c>
      <c r="N27" s="45">
        <f>ROUND($I$27*$K$27,2)</f>
        <v>0</v>
      </c>
      <c r="O27" s="45">
        <f>ROUND($N$27+$M$27,2)</f>
        <v>0</v>
      </c>
      <c r="P27" s="44"/>
      <c r="Q27" s="43"/>
    </row>
    <row r="28" spans="2:20" s="42" customFormat="1" ht="11.1" customHeight="1" x14ac:dyDescent="0.2">
      <c r="B28" s="43"/>
      <c r="C28" s="43"/>
      <c r="D28" s="43"/>
      <c r="E28" s="44"/>
      <c r="F28" s="43"/>
      <c r="G28" s="45">
        <f>$F$28</f>
        <v>0</v>
      </c>
      <c r="H28" s="46">
        <v>1</v>
      </c>
      <c r="I28" s="45">
        <f>ROUND($G$28*$H$28,3)</f>
        <v>0</v>
      </c>
      <c r="J28" s="43"/>
      <c r="K28" s="43"/>
      <c r="L28" s="45">
        <f>ROUND($K$28+$J$28,2)</f>
        <v>0</v>
      </c>
      <c r="M28" s="45">
        <f>ROUND($G$28*$J$28,2)</f>
        <v>0</v>
      </c>
      <c r="N28" s="45">
        <f>ROUND($I$28*$K$28,2)</f>
        <v>0</v>
      </c>
      <c r="O28" s="45">
        <f>ROUND($N$28+$M$28,2)</f>
        <v>0</v>
      </c>
      <c r="P28" s="44"/>
      <c r="Q28" s="43"/>
    </row>
    <row r="29" spans="2:20" s="42" customFormat="1" ht="11.1" customHeight="1" x14ac:dyDescent="0.2">
      <c r="B29" s="43"/>
      <c r="C29" s="43"/>
      <c r="D29" s="43"/>
      <c r="E29" s="44"/>
      <c r="F29" s="43"/>
      <c r="G29" s="45">
        <f>$F$29</f>
        <v>0</v>
      </c>
      <c r="H29" s="46">
        <v>1</v>
      </c>
      <c r="I29" s="45">
        <f>ROUND($G$29*$H$29,3)</f>
        <v>0</v>
      </c>
      <c r="J29" s="43"/>
      <c r="K29" s="43"/>
      <c r="L29" s="45">
        <f>ROUND($K$29+$J$29,2)</f>
        <v>0</v>
      </c>
      <c r="M29" s="45">
        <f>ROUND($G$29*$J$29,2)</f>
        <v>0</v>
      </c>
      <c r="N29" s="45">
        <f>ROUND($I$29*$K$29,2)</f>
        <v>0</v>
      </c>
      <c r="O29" s="45">
        <f>ROUND($N$29+$M$29,2)</f>
        <v>0</v>
      </c>
      <c r="P29" s="44"/>
      <c r="Q29" s="43"/>
    </row>
    <row r="30" spans="2:20" s="42" customFormat="1" ht="11.1" customHeight="1" x14ac:dyDescent="0.2">
      <c r="B30" s="43"/>
      <c r="C30" s="43"/>
      <c r="D30" s="43"/>
      <c r="E30" s="44"/>
      <c r="F30" s="43"/>
      <c r="G30" s="45">
        <f>$F$30</f>
        <v>0</v>
      </c>
      <c r="H30" s="46">
        <v>1</v>
      </c>
      <c r="I30" s="45">
        <f>ROUND($G$30*$H$30,3)</f>
        <v>0</v>
      </c>
      <c r="J30" s="43"/>
      <c r="K30" s="43"/>
      <c r="L30" s="45">
        <f>ROUND($K$30+$J$30,2)</f>
        <v>0</v>
      </c>
      <c r="M30" s="45">
        <f>ROUND($G$30*$J$30,2)</f>
        <v>0</v>
      </c>
      <c r="N30" s="45">
        <f>ROUND($I$30*$K$30,2)</f>
        <v>0</v>
      </c>
      <c r="O30" s="45">
        <f>ROUND($N$30+$M$30,2)</f>
        <v>0</v>
      </c>
      <c r="P30" s="44"/>
      <c r="Q30" s="43"/>
    </row>
    <row r="31" spans="2:20" s="42" customFormat="1" ht="11.1" customHeight="1" x14ac:dyDescent="0.2">
      <c r="B31" s="43"/>
      <c r="C31" s="43"/>
      <c r="D31" s="43"/>
      <c r="E31" s="44"/>
      <c r="F31" s="43"/>
      <c r="G31" s="45">
        <f>$F$31</f>
        <v>0</v>
      </c>
      <c r="H31" s="46">
        <v>1</v>
      </c>
      <c r="I31" s="45">
        <f>ROUND($G$31*$H$31,3)</f>
        <v>0</v>
      </c>
      <c r="J31" s="43"/>
      <c r="K31" s="43"/>
      <c r="L31" s="45">
        <f>ROUND($K$31+$J$31,2)</f>
        <v>0</v>
      </c>
      <c r="M31" s="45">
        <f>ROUND($G$31*$J$31,2)</f>
        <v>0</v>
      </c>
      <c r="N31" s="45">
        <f>ROUND($I$31*$K$31,2)</f>
        <v>0</v>
      </c>
      <c r="O31" s="45">
        <f>ROUND($N$31+$M$31,2)</f>
        <v>0</v>
      </c>
      <c r="P31" s="44"/>
      <c r="Q31" s="43"/>
    </row>
    <row r="32" spans="2:20" s="42" customFormat="1" ht="11.1" customHeight="1" x14ac:dyDescent="0.2">
      <c r="B32" s="43"/>
      <c r="C32" s="43"/>
      <c r="D32" s="43"/>
      <c r="E32" s="44"/>
      <c r="F32" s="43"/>
      <c r="G32" s="45">
        <f>$F$32</f>
        <v>0</v>
      </c>
      <c r="H32" s="46">
        <v>1</v>
      </c>
      <c r="I32" s="45">
        <f>ROUND($G$32*$H$32,3)</f>
        <v>0</v>
      </c>
      <c r="J32" s="43"/>
      <c r="K32" s="43"/>
      <c r="L32" s="45">
        <f>ROUND($K$32+$J$32,2)</f>
        <v>0</v>
      </c>
      <c r="M32" s="45">
        <f>ROUND($G$32*$J$32,2)</f>
        <v>0</v>
      </c>
      <c r="N32" s="45">
        <f>ROUND($I$32*$K$32,2)</f>
        <v>0</v>
      </c>
      <c r="O32" s="45">
        <f>ROUND($N$32+$M$32,2)</f>
        <v>0</v>
      </c>
      <c r="P32" s="44"/>
      <c r="Q32" s="43"/>
    </row>
    <row r="33" spans="2:17" s="42" customFormat="1" ht="11.1" customHeight="1" x14ac:dyDescent="0.2">
      <c r="B33" s="43"/>
      <c r="C33" s="43"/>
      <c r="D33" s="43"/>
      <c r="E33" s="44"/>
      <c r="F33" s="43"/>
      <c r="G33" s="45">
        <f>$F$33</f>
        <v>0</v>
      </c>
      <c r="H33" s="46">
        <v>1</v>
      </c>
      <c r="I33" s="45">
        <f>ROUND($G$33*$H$33,3)</f>
        <v>0</v>
      </c>
      <c r="J33" s="43"/>
      <c r="K33" s="43"/>
      <c r="L33" s="45">
        <f>ROUND($K$33+$J$33,2)</f>
        <v>0</v>
      </c>
      <c r="M33" s="45">
        <f>ROUND($G$33*$J$33,2)</f>
        <v>0</v>
      </c>
      <c r="N33" s="45">
        <f>ROUND($I$33*$K$33,2)</f>
        <v>0</v>
      </c>
      <c r="O33" s="45">
        <f>ROUND($N$33+$M$33,2)</f>
        <v>0</v>
      </c>
      <c r="P33" s="44"/>
      <c r="Q33" s="43"/>
    </row>
    <row r="34" spans="2:17" s="42" customFormat="1" ht="11.1" customHeight="1" x14ac:dyDescent="0.2">
      <c r="B34" s="43"/>
      <c r="C34" s="43"/>
      <c r="D34" s="43"/>
      <c r="E34" s="44"/>
      <c r="F34" s="43"/>
      <c r="G34" s="45">
        <f>$F$34</f>
        <v>0</v>
      </c>
      <c r="H34" s="46">
        <v>1</v>
      </c>
      <c r="I34" s="45">
        <f>ROUND($G$34*$H$34,3)</f>
        <v>0</v>
      </c>
      <c r="J34" s="43"/>
      <c r="K34" s="43"/>
      <c r="L34" s="45">
        <f>ROUND($K$34+$J$34,2)</f>
        <v>0</v>
      </c>
      <c r="M34" s="45">
        <f>ROUND($G$34*$J$34,2)</f>
        <v>0</v>
      </c>
      <c r="N34" s="45">
        <f>ROUND($I$34*$K$34,2)</f>
        <v>0</v>
      </c>
      <c r="O34" s="45">
        <f>ROUND($N$34+$M$34,2)</f>
        <v>0</v>
      </c>
      <c r="P34" s="44"/>
      <c r="Q34" s="43"/>
    </row>
    <row r="35" spans="2:17" s="42" customFormat="1" ht="11.1" customHeight="1" x14ac:dyDescent="0.2">
      <c r="B35" s="43"/>
      <c r="C35" s="43"/>
      <c r="D35" s="43"/>
      <c r="E35" s="44"/>
      <c r="F35" s="43"/>
      <c r="G35" s="45">
        <f>$F$35</f>
        <v>0</v>
      </c>
      <c r="H35" s="46">
        <v>1</v>
      </c>
      <c r="I35" s="45">
        <f>ROUND($G$35*$H$35,3)</f>
        <v>0</v>
      </c>
      <c r="J35" s="43"/>
      <c r="K35" s="43"/>
      <c r="L35" s="45">
        <f>ROUND($K$35+$J$35,2)</f>
        <v>0</v>
      </c>
      <c r="M35" s="45">
        <f>ROUND($G$35*$J$35,2)</f>
        <v>0</v>
      </c>
      <c r="N35" s="45">
        <f>ROUND($I$35*$K$35,2)</f>
        <v>0</v>
      </c>
      <c r="O35" s="45">
        <f>ROUND($N$35+$M$35,2)</f>
        <v>0</v>
      </c>
      <c r="P35" s="44"/>
      <c r="Q35" s="43"/>
    </row>
    <row r="36" spans="2:17" s="42" customFormat="1" ht="11.1" customHeight="1" x14ac:dyDescent="0.2">
      <c r="B36" s="43"/>
      <c r="C36" s="43"/>
      <c r="D36" s="43"/>
      <c r="E36" s="44"/>
      <c r="F36" s="43"/>
      <c r="G36" s="45">
        <f>$F$36</f>
        <v>0</v>
      </c>
      <c r="H36" s="46">
        <v>1</v>
      </c>
      <c r="I36" s="45">
        <f>ROUND($G$36*$H$36,3)</f>
        <v>0</v>
      </c>
      <c r="J36" s="43"/>
      <c r="K36" s="43"/>
      <c r="L36" s="45">
        <f>ROUND($K$36+$J$36,2)</f>
        <v>0</v>
      </c>
      <c r="M36" s="45">
        <f>ROUND($G$36*$J$36,2)</f>
        <v>0</v>
      </c>
      <c r="N36" s="45">
        <f>ROUND($I$36*$K$36,2)</f>
        <v>0</v>
      </c>
      <c r="O36" s="45">
        <f>ROUND($N$36+$M$36,2)</f>
        <v>0</v>
      </c>
      <c r="P36" s="44"/>
      <c r="Q36" s="43"/>
    </row>
    <row r="37" spans="2:17" s="42" customFormat="1" ht="11.1" customHeight="1" x14ac:dyDescent="0.2">
      <c r="B37" s="43"/>
      <c r="C37" s="43"/>
      <c r="D37" s="43"/>
      <c r="E37" s="44"/>
      <c r="F37" s="43"/>
      <c r="G37" s="45">
        <f>$F$37</f>
        <v>0</v>
      </c>
      <c r="H37" s="46">
        <v>1</v>
      </c>
      <c r="I37" s="45">
        <f>ROUND($G$37*$H$37,3)</f>
        <v>0</v>
      </c>
      <c r="J37" s="43"/>
      <c r="K37" s="43"/>
      <c r="L37" s="45">
        <f>ROUND($K$37+$J$37,2)</f>
        <v>0</v>
      </c>
      <c r="M37" s="45">
        <f>ROUND($G$37*$J$37,2)</f>
        <v>0</v>
      </c>
      <c r="N37" s="45">
        <f>ROUND($I$37*$K$37,2)</f>
        <v>0</v>
      </c>
      <c r="O37" s="45">
        <f>ROUND($N$37+$M$37,2)</f>
        <v>0</v>
      </c>
      <c r="P37" s="44"/>
      <c r="Q37" s="43"/>
    </row>
    <row r="38" spans="2:17" s="1" customFormat="1" ht="11.1" customHeight="1" x14ac:dyDescent="0.2"/>
    <row r="39" spans="2:17" s="1" customFormat="1" ht="11.1" customHeight="1" x14ac:dyDescent="0.2">
      <c r="C39" s="18" t="s">
        <v>50</v>
      </c>
    </row>
    <row r="40" spans="2:17" s="1" customFormat="1" ht="11.1" customHeight="1" x14ac:dyDescent="0.2"/>
    <row r="41" spans="2:17" s="1" customFormat="1" ht="11.1" customHeight="1" x14ac:dyDescent="0.2">
      <c r="C41" s="40" t="s">
        <v>51</v>
      </c>
    </row>
    <row r="42" spans="2:17" s="1" customFormat="1" ht="11.1" customHeight="1" x14ac:dyDescent="0.2"/>
  </sheetData>
  <sheetProtection algorithmName="SHA-512" hashValue="EORZXfnBqgW2y4pR2zlC3Nln+/DkmcFdUtarsLPQ6dyBjjcpJafwbGiyQ9VnwfOkes4l2jcgk+nCUJrtEjXzGw==" saltValue="G+5T8s7NQa5z6VqVRjF1+Q==" spinCount="100000" sheet="1" insertColumns="0" insertRows="0" insertHyperlinks="0" sort="0" autoFilter="0" pivotTables="0"/>
  <mergeCells count="15">
    <mergeCell ref="B6:E6"/>
    <mergeCell ref="B7:E7"/>
    <mergeCell ref="B8:E8"/>
    <mergeCell ref="B10:B11"/>
    <mergeCell ref="C10:C11"/>
    <mergeCell ref="D10:D11"/>
    <mergeCell ref="E10:E11"/>
    <mergeCell ref="O10:O11"/>
    <mergeCell ref="P10:P11"/>
    <mergeCell ref="Q10:Q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Стойлова Алёна Андреевна</cp:lastModifiedBy>
  <dcterms:modified xsi:type="dcterms:W3CDTF">2023-07-03T07:35:13Z</dcterms:modified>
</cp:coreProperties>
</file>