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6. Экодолье\4. Квартал 15 (ГП-1)\Клининг\Претенденту\"/>
    </mc:Choice>
  </mc:AlternateContent>
  <xr:revisionPtr revIDLastSave="0" documentId="13_ncr:1_{9F3859FF-48F7-49E3-BA1C-98DBF081C6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4" i="1" l="1"/>
  <c r="I64" i="1"/>
  <c r="K64" i="1" s="1"/>
  <c r="P64" i="1" s="1"/>
  <c r="N63" i="1"/>
  <c r="I63" i="1"/>
  <c r="O63" i="1" s="1"/>
  <c r="N62" i="1"/>
  <c r="I62" i="1"/>
  <c r="K62" i="1" s="1"/>
  <c r="P62" i="1" s="1"/>
  <c r="N61" i="1"/>
  <c r="I61" i="1"/>
  <c r="O61" i="1" s="1"/>
  <c r="N60" i="1"/>
  <c r="I60" i="1"/>
  <c r="K60" i="1" s="1"/>
  <c r="P60" i="1" s="1"/>
  <c r="N59" i="1"/>
  <c r="I59" i="1"/>
  <c r="O59" i="1" s="1"/>
  <c r="N58" i="1"/>
  <c r="I58" i="1"/>
  <c r="K58" i="1" s="1"/>
  <c r="P58" i="1" s="1"/>
  <c r="N57" i="1"/>
  <c r="I57" i="1"/>
  <c r="O57" i="1" s="1"/>
  <c r="N56" i="1"/>
  <c r="I56" i="1"/>
  <c r="K56" i="1" s="1"/>
  <c r="P56" i="1" s="1"/>
  <c r="N55" i="1"/>
  <c r="I55" i="1"/>
  <c r="O55" i="1" s="1"/>
  <c r="N54" i="1"/>
  <c r="I54" i="1"/>
  <c r="K54" i="1" s="1"/>
  <c r="P54" i="1" s="1"/>
  <c r="N53" i="1"/>
  <c r="I53" i="1"/>
  <c r="O53" i="1" s="1"/>
  <c r="O46" i="1"/>
  <c r="N46" i="1"/>
  <c r="K46" i="1"/>
  <c r="P46" i="1" s="1"/>
  <c r="I46" i="1"/>
  <c r="O45" i="1"/>
  <c r="N44" i="1"/>
  <c r="I44" i="1"/>
  <c r="O44" i="1" s="1"/>
  <c r="O41" i="1"/>
  <c r="O40" i="1" s="1"/>
  <c r="N41" i="1"/>
  <c r="I41" i="1"/>
  <c r="K41" i="1" s="1"/>
  <c r="O39" i="1"/>
  <c r="N39" i="1"/>
  <c r="K39" i="1"/>
  <c r="P39" i="1" s="1"/>
  <c r="I39" i="1"/>
  <c r="O38" i="1"/>
  <c r="O36" i="1"/>
  <c r="O35" i="1" s="1"/>
  <c r="N36" i="1"/>
  <c r="I36" i="1"/>
  <c r="K36" i="1" s="1"/>
  <c r="O33" i="1"/>
  <c r="N33" i="1"/>
  <c r="K33" i="1"/>
  <c r="P33" i="1" s="1"/>
  <c r="I33" i="1"/>
  <c r="O32" i="1"/>
  <c r="N31" i="1"/>
  <c r="I31" i="1"/>
  <c r="O31" i="1" s="1"/>
  <c r="O30" i="1" s="1"/>
  <c r="O29" i="1"/>
  <c r="O28" i="1" s="1"/>
  <c r="N29" i="1"/>
  <c r="I29" i="1"/>
  <c r="K29" i="1" s="1"/>
  <c r="O26" i="1"/>
  <c r="N26" i="1"/>
  <c r="K26" i="1"/>
  <c r="P26" i="1" s="1"/>
  <c r="I26" i="1"/>
  <c r="O25" i="1"/>
  <c r="N24" i="1"/>
  <c r="I24" i="1"/>
  <c r="O24" i="1" s="1"/>
  <c r="O22" i="1"/>
  <c r="O21" i="1" s="1"/>
  <c r="N22" i="1"/>
  <c r="I22" i="1"/>
  <c r="K22" i="1" s="1"/>
  <c r="O20" i="1"/>
  <c r="O19" i="1" s="1"/>
  <c r="N20" i="1"/>
  <c r="I20" i="1"/>
  <c r="K20" i="1" s="1"/>
  <c r="O18" i="1"/>
  <c r="N18" i="1"/>
  <c r="K18" i="1"/>
  <c r="P18" i="1" s="1"/>
  <c r="I18" i="1"/>
  <c r="O37" i="1" l="1"/>
  <c r="O16" i="1"/>
  <c r="O17" i="1"/>
  <c r="P17" i="1"/>
  <c r="Q18" i="1"/>
  <c r="O23" i="1"/>
  <c r="O15" i="1"/>
  <c r="P25" i="1"/>
  <c r="Q26" i="1"/>
  <c r="Q25" i="1" s="1"/>
  <c r="O42" i="1"/>
  <c r="O43" i="1"/>
  <c r="P45" i="1"/>
  <c r="Q46" i="1"/>
  <c r="Q45" i="1" s="1"/>
  <c r="P29" i="1"/>
  <c r="K28" i="1"/>
  <c r="P22" i="1"/>
  <c r="K21" i="1"/>
  <c r="K35" i="1"/>
  <c r="P36" i="1"/>
  <c r="K40" i="1"/>
  <c r="P41" i="1"/>
  <c r="P20" i="1"/>
  <c r="K19" i="1"/>
  <c r="P32" i="1"/>
  <c r="Q33" i="1"/>
  <c r="Q32" i="1" s="1"/>
  <c r="Q39" i="1"/>
  <c r="P37" i="1"/>
  <c r="P38" i="1"/>
  <c r="K53" i="1"/>
  <c r="P53" i="1" s="1"/>
  <c r="O54" i="1"/>
  <c r="Q54" i="1" s="1"/>
  <c r="K55" i="1"/>
  <c r="P55" i="1" s="1"/>
  <c r="Q55" i="1" s="1"/>
  <c r="O56" i="1"/>
  <c r="Q56" i="1" s="1"/>
  <c r="K57" i="1"/>
  <c r="P57" i="1" s="1"/>
  <c r="Q57" i="1" s="1"/>
  <c r="O58" i="1"/>
  <c r="Q58" i="1" s="1"/>
  <c r="K59" i="1"/>
  <c r="P59" i="1" s="1"/>
  <c r="Q59" i="1" s="1"/>
  <c r="O60" i="1"/>
  <c r="Q60" i="1" s="1"/>
  <c r="K61" i="1"/>
  <c r="P61" i="1" s="1"/>
  <c r="Q61" i="1" s="1"/>
  <c r="O62" i="1"/>
  <c r="Q62" i="1" s="1"/>
  <c r="K63" i="1"/>
  <c r="P63" i="1" s="1"/>
  <c r="Q63" i="1" s="1"/>
  <c r="O64" i="1"/>
  <c r="Q64" i="1" s="1"/>
  <c r="O14" i="1"/>
  <c r="K24" i="1"/>
  <c r="O27" i="1"/>
  <c r="K31" i="1"/>
  <c r="O34" i="1"/>
  <c r="K44" i="1"/>
  <c r="O13" i="1"/>
  <c r="Q50" i="1" s="1"/>
  <c r="K17" i="1"/>
  <c r="K32" i="1"/>
  <c r="K38" i="1"/>
  <c r="K45" i="1"/>
  <c r="K25" i="1"/>
  <c r="K23" i="1" l="1"/>
  <c r="P24" i="1"/>
  <c r="P13" i="1" s="1"/>
  <c r="Q49" i="1" s="1"/>
  <c r="K30" i="1"/>
  <c r="P31" i="1"/>
  <c r="P27" i="1" s="1"/>
  <c r="P28" i="1"/>
  <c r="Q29" i="1"/>
  <c r="Q41" i="1"/>
  <c r="Q40" i="1" s="1"/>
  <c r="N40" i="1" s="1"/>
  <c r="P40" i="1"/>
  <c r="N45" i="1"/>
  <c r="N25" i="1"/>
  <c r="O52" i="1"/>
  <c r="K43" i="1"/>
  <c r="P44" i="1"/>
  <c r="Q38" i="1"/>
  <c r="N38" i="1" s="1"/>
  <c r="Q37" i="1"/>
  <c r="Q20" i="1"/>
  <c r="Q19" i="1" s="1"/>
  <c r="N19" i="1" s="1"/>
  <c r="P19" i="1"/>
  <c r="P21" i="1"/>
  <c r="Q22" i="1"/>
  <c r="Q21" i="1" s="1"/>
  <c r="N21" i="1" s="1"/>
  <c r="Q17" i="1"/>
  <c r="N17" i="1" s="1"/>
  <c r="P16" i="1"/>
  <c r="P52" i="1"/>
  <c r="Q53" i="1"/>
  <c r="Q52" i="1" s="1"/>
  <c r="N32" i="1"/>
  <c r="P35" i="1"/>
  <c r="Q36" i="1"/>
  <c r="P34" i="1"/>
  <c r="Q34" i="1" l="1"/>
  <c r="Q35" i="1"/>
  <c r="N35" i="1" s="1"/>
  <c r="P23" i="1"/>
  <c r="Q24" i="1"/>
  <c r="P15" i="1"/>
  <c r="Q44" i="1"/>
  <c r="P42" i="1"/>
  <c r="P43" i="1"/>
  <c r="Q28" i="1"/>
  <c r="N28" i="1" s="1"/>
  <c r="P30" i="1"/>
  <c r="Q31" i="1"/>
  <c r="Q30" i="1" s="1"/>
  <c r="N30" i="1" s="1"/>
  <c r="P14" i="1"/>
  <c r="Q23" i="1" l="1"/>
  <c r="N23" i="1" s="1"/>
  <c r="Q14" i="1"/>
  <c r="Q16" i="1"/>
  <c r="Q13" i="1"/>
  <c r="Q47" i="1" s="1"/>
  <c r="Q51" i="1" s="1"/>
  <c r="Q15" i="1"/>
  <c r="Q43" i="1"/>
  <c r="N43" i="1" s="1"/>
  <c r="Q42" i="1"/>
  <c r="Q27" i="1"/>
</calcChain>
</file>

<file path=xl/sharedStrings.xml><?xml version="1.0" encoding="utf-8"?>
<sst xmlns="http://schemas.openxmlformats.org/spreadsheetml/2006/main" count="121" uniqueCount="81">
  <si>
    <t>Приложение</t>
  </si>
  <si>
    <t>К договору</t>
  </si>
  <si>
    <t>Расшифровка стоимости работ</t>
  </si>
  <si>
    <t>ГП-1 ЖК "Совушки ЕКБ"</t>
  </si>
  <si>
    <t>Клининг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</si>
  <si>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</si>
  <si>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</si>
  <si>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</si>
  <si>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</si>
  <si>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</si>
  <si>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</si>
  <si>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</si>
  <si>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</si>
  <si>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</si>
  <si>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</si>
  <si>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</si>
  <si>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</si>
  <si>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</si>
  <si>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</si>
  <si>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</si>
  <si>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ГП-1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</si>
  <si>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</si>
  <si>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</si>
  <si>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</si>
  <si>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</si>
  <si>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</si>
  <si>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</si>
  <si>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</si>
  <si>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</si>
  <si>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</si>
  <si>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</si>
  <si>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</si>
  <si>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</si>
  <si>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</si>
  <si>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</si>
  <si>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</si>
  <si>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</si>
  <si>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</si>
  <si>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</si>
  <si>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</si>
  <si>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</si>
  <si>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Строительно-монтажные работы</t>
  </si>
  <si>
    <t>Внутренняя отделка</t>
  </si>
  <si>
    <t>Клининг</t>
  </si>
  <si>
    <t>Места общего пользования</t>
  </si>
  <si>
    <t>Очистка плитки от штукатурки и прочих загрязнений, выметание влажным веником пола (включая лестничные клетки)</t>
  </si>
  <si>
    <t>м2</t>
  </si>
  <si>
    <t>Плитка на стенах, подоконники, откосы из керамогранита. Закрытие объёмов по факту.</t>
  </si>
  <si>
    <t>Мытье полов,этаж, цоколь (включая площадки на лестничных  клетках)</t>
  </si>
  <si>
    <t>Напольные покрытия МОП, включая плинтусы, межэтажные площадки, крыльца из керамогранита и спуск в подвал. Закрытие объёмов по факту.</t>
  </si>
  <si>
    <t>Отчистка лестничных бетонных маршей механизированным способом</t>
  </si>
  <si>
    <t>Закрытие объёмов по факту.</t>
  </si>
  <si>
    <t>Отмывка радиаторов, труб систем отопления в лестничных клетках</t>
  </si>
  <si>
    <t>комплект/эт</t>
  </si>
  <si>
    <t>Учтена отмывка внутри радиаторов и коробов; отмывка радиаторов и коробов внутри квартир.Закрытие объёмов по факту.</t>
  </si>
  <si>
    <t>Отмывка поручней и перил</t>
  </si>
  <si>
    <t>м.п.</t>
  </si>
  <si>
    <t>Окна, витражи, двери</t>
  </si>
  <si>
    <t>Отмывка входных металлических дверей с двух сторон (без использования агрессивных моющих средств)</t>
  </si>
  <si>
    <t>шт</t>
  </si>
  <si>
    <t>Отмывка окон, балконных дверей, витражей с чистящими средствами (в т.ч. профиля рам) с двух стороны, снятие защитной пленки, отмывка подоконника</t>
  </si>
  <si>
    <t>Отмывка алюминиевых и металлических дверей (с двух сторон)</t>
  </si>
  <si>
    <t>Помещение подвала</t>
  </si>
  <si>
    <t>Отмывка металлических дверей подвала (с двух сторон)</t>
  </si>
  <si>
    <t>Помещения квартир</t>
  </si>
  <si>
    <t>Влажная уборка помещений</t>
  </si>
  <si>
    <t>В объём входит очистка плинтусов от загрязнений. Полы керамогранит и линолеум. Закрытие объёмов по факту.</t>
  </si>
  <si>
    <t>Очистка плитки от штукатурки и прочих загрязнений</t>
  </si>
  <si>
    <t>Плитка на стенах</t>
  </si>
  <si>
    <t>Уборка мусора</t>
  </si>
  <si>
    <t>Уборка строительного и прочего мусора</t>
  </si>
  <si>
    <t>комплекс работ</t>
  </si>
  <si>
    <t>Вынос мусора до контейнера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</si>
  <si>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</si>
  <si>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</si>
  <si>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</si>
  <si>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</si>
  <si>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</si>
  <si>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</si>
  <si>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Суняйкина Анна Михайловна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</si>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</sst>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righ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69"/>
  <sheetViews>
    <sheetView tabSelected="1" topLeftCell="B4" workbookViewId="0">
      <selection activeCell="C30" sqref="C30"/>
    </sheetView>
  </sheetViews>
  <sheetFormatPr defaultColWidth="10.5" defaultRowHeight="11.45" customHeight="1" outlineLevelRow="6" x14ac:dyDescent="0.2"/>
  <cols>
    <col min="1" max="1" width="1.6640625" style="1" hidden="1" customWidth="1"/>
    <col min="2" max="2" width="8.33203125" style="1" customWidth="1"/>
    <col min="3" max="3" width="42.5" style="1" customWidth="1"/>
    <col min="4" max="4" width="7.6640625" style="1" customWidth="1"/>
    <col min="5" max="5" width="15.5" style="1" customWidth="1"/>
    <col min="6" max="6" width="6.66406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2:19" s="1" customFormat="1" ht="11.1" hidden="1" customHeight="1" x14ac:dyDescent="0.2"/>
    <row r="2" spans="2:19" s="1" customFormat="1" ht="11.1" hidden="1" customHeight="1" x14ac:dyDescent="0.2"/>
    <row r="3" spans="2:19" s="1" customFormat="1" ht="11.1" hidden="1" customHeight="1" x14ac:dyDescent="0.2"/>
    <row r="4" spans="2:19" s="2" customFormat="1" ht="12.95" customHeight="1" x14ac:dyDescent="0.2">
      <c r="R4" s="2" t="s">
        <v>0</v>
      </c>
    </row>
    <row r="5" spans="2:19" s="2" customFormat="1" ht="12.95" customHeight="1" x14ac:dyDescent="0.2">
      <c r="R5" s="3" t="s">
        <v>1</v>
      </c>
    </row>
    <row r="6" spans="2:19" s="2" customFormat="1" ht="12.95" customHeight="1" x14ac:dyDescent="0.2">
      <c r="B6" s="42" t="s">
        <v>2</v>
      </c>
      <c r="C6" s="42"/>
      <c r="D6" s="42"/>
      <c r="E6" s="42"/>
      <c r="F6" s="42"/>
      <c r="G6" s="42"/>
    </row>
    <row r="7" spans="2:19" s="2" customFormat="1" ht="12.95" customHeight="1" x14ac:dyDescent="0.2">
      <c r="B7" s="43" t="s">
        <v>3</v>
      </c>
      <c r="C7" s="43"/>
      <c r="D7" s="43"/>
      <c r="E7" s="43"/>
      <c r="F7" s="43"/>
      <c r="G7" s="43"/>
    </row>
    <row r="8" spans="2:19" s="2" customFormat="1" ht="12.95" customHeight="1" x14ac:dyDescent="0.2">
      <c r="B8" s="43" t="s">
        <v>4</v>
      </c>
      <c r="C8" s="43"/>
      <c r="D8" s="43"/>
      <c r="E8" s="43"/>
      <c r="F8" s="43"/>
      <c r="G8" s="43"/>
    </row>
    <row r="9" spans="2:19" s="1" customFormat="1" ht="11.1" customHeight="1" x14ac:dyDescent="0.2"/>
    <row r="10" spans="2:19" s="4" customFormat="1" ht="30" customHeight="1" x14ac:dyDescent="0.2">
      <c r="B10" s="44" t="s">
        <v>5</v>
      </c>
      <c r="C10" s="46" t="s">
        <v>6</v>
      </c>
      <c r="D10" s="44" t="s">
        <v>7</v>
      </c>
      <c r="E10" s="48" t="s">
        <v>8</v>
      </c>
      <c r="F10" s="48" t="s">
        <v>9</v>
      </c>
      <c r="G10" s="44" t="s">
        <v>10</v>
      </c>
      <c r="H10" s="5" t="s">
        <v>11</v>
      </c>
      <c r="I10" s="46" t="s">
        <v>12</v>
      </c>
      <c r="J10" s="46" t="s">
        <v>13</v>
      </c>
      <c r="K10" s="46" t="s">
        <v>14</v>
      </c>
      <c r="L10" s="50" t="s">
        <v>15</v>
      </c>
      <c r="M10" s="50"/>
      <c r="N10" s="50"/>
      <c r="O10" s="50" t="s">
        <v>16</v>
      </c>
      <c r="P10" s="50"/>
      <c r="Q10" s="46" t="s">
        <v>17</v>
      </c>
      <c r="R10" s="46" t="s">
        <v>18</v>
      </c>
      <c r="S10" s="46" t="s">
        <v>19</v>
      </c>
    </row>
    <row r="11" spans="2:19" s="4" customFormat="1" ht="36.950000000000003" customHeight="1" x14ac:dyDescent="0.2">
      <c r="B11" s="45"/>
      <c r="C11" s="47"/>
      <c r="D11" s="45"/>
      <c r="E11" s="49"/>
      <c r="F11" s="49"/>
      <c r="G11" s="45"/>
      <c r="H11" s="5" t="s">
        <v>20</v>
      </c>
      <c r="I11" s="47"/>
      <c r="J11" s="47"/>
      <c r="K11" s="47"/>
      <c r="L11" s="5" t="s">
        <v>21</v>
      </c>
      <c r="M11" s="5" t="s">
        <v>22</v>
      </c>
      <c r="N11" s="5" t="s">
        <v>23</v>
      </c>
      <c r="O11" s="5" t="s">
        <v>21</v>
      </c>
      <c r="P11" s="5" t="s">
        <v>22</v>
      </c>
      <c r="Q11" s="47"/>
      <c r="R11" s="47"/>
      <c r="S11" s="47"/>
    </row>
    <row r="12" spans="2:19" s="1" customFormat="1" ht="11.1" customHeight="1" x14ac:dyDescent="0.2">
      <c r="B12" s="6" t="s">
        <v>24</v>
      </c>
      <c r="C12" s="6" t="s">
        <v>25</v>
      </c>
      <c r="D12" s="6" t="s">
        <v>26</v>
      </c>
      <c r="E12" s="6" t="s">
        <v>27</v>
      </c>
      <c r="F12" s="6" t="s">
        <v>28</v>
      </c>
      <c r="G12" s="6" t="s">
        <v>29</v>
      </c>
      <c r="H12" s="6" t="s">
        <v>30</v>
      </c>
      <c r="I12" s="6" t="s">
        <v>31</v>
      </c>
      <c r="J12" s="6" t="s">
        <v>32</v>
      </c>
      <c r="K12" s="6" t="s">
        <v>33</v>
      </c>
      <c r="L12" s="6" t="s">
        <v>34</v>
      </c>
      <c r="M12" s="6" t="s">
        <v>35</v>
      </c>
      <c r="N12" s="6" t="s">
        <v>36</v>
      </c>
      <c r="O12" s="6" t="s">
        <v>37</v>
      </c>
      <c r="P12" s="6" t="s">
        <v>38</v>
      </c>
      <c r="Q12" s="6" t="s">
        <v>39</v>
      </c>
      <c r="R12" s="6" t="s">
        <v>40</v>
      </c>
      <c r="S12" s="6"/>
    </row>
    <row r="13" spans="2:19" s="1" customFormat="1" ht="12" customHeight="1" outlineLevel="1" x14ac:dyDescent="0.2">
      <c r="B13" s="7"/>
      <c r="C13" s="8" t="s">
        <v>41</v>
      </c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ROUND($O$18+$O$20+$O$22+$O$24+$O$26+$O$29+$O$31+$O$33+$O$36+$O$39+$O$41+$O$44+$O$46,2)</f>
        <v>0</v>
      </c>
      <c r="P13" s="10">
        <f>ROUND($P$18+$P$20+$P$22+$P$24+$P$26+$P$29+$P$31+$P$33+$P$36+$P$39+$P$41+$P$44+$P$46,2)</f>
        <v>0</v>
      </c>
      <c r="Q13" s="10">
        <f>ROUND($Q$18+$Q$20+$Q$22+$Q$24+$Q$26+$Q$29+$Q$31+$Q$33+$Q$36+$Q$39+$Q$41+$Q$44+$Q$46,2)</f>
        <v>0</v>
      </c>
      <c r="R13" s="10"/>
      <c r="S13" s="10"/>
    </row>
    <row r="14" spans="2:19" s="1" customFormat="1" ht="12" customHeight="1" outlineLevel="2" x14ac:dyDescent="0.2">
      <c r="B14" s="7"/>
      <c r="C14" s="8" t="s">
        <v>42</v>
      </c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ROUND($O$18+$O$20+$O$22+$O$24+$O$26+$O$29+$O$31+$O$33+$O$36+$O$39+$O$41+$O$44+$O$46,2)</f>
        <v>0</v>
      </c>
      <c r="P14" s="10">
        <f>ROUND($P$18+$P$20+$P$22+$P$24+$P$26+$P$29+$P$31+$P$33+$P$36+$P$39+$P$41+$P$44+$P$46,2)</f>
        <v>0</v>
      </c>
      <c r="Q14" s="10">
        <f>ROUND($Q$18+$Q$20+$Q$22+$Q$24+$Q$26+$Q$29+$Q$31+$Q$33+$Q$36+$Q$39+$Q$41+$Q$44+$Q$46,2)</f>
        <v>0</v>
      </c>
      <c r="R14" s="10"/>
      <c r="S14" s="10"/>
    </row>
    <row r="15" spans="2:19" s="1" customFormat="1" ht="12" customHeight="1" outlineLevel="3" x14ac:dyDescent="0.2">
      <c r="B15" s="7"/>
      <c r="C15" s="8" t="s">
        <v>43</v>
      </c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ROUND($O$18+$O$20+$O$22+$O$24+$O$26+$O$29+$O$31+$O$33+$O$36+$O$39+$O$41+$O$44+$O$46,2)</f>
        <v>0</v>
      </c>
      <c r="P15" s="10">
        <f>ROUND($P$18+$P$20+$P$22+$P$24+$P$26+$P$29+$P$31+$P$33+$P$36+$P$39+$P$41+$P$44+$P$46,2)</f>
        <v>0</v>
      </c>
      <c r="Q15" s="10">
        <f>ROUND($Q$18+$Q$20+$Q$22+$Q$24+$Q$26+$Q$29+$Q$31+$Q$33+$Q$36+$Q$39+$Q$41+$Q$44+$Q$46,2)</f>
        <v>0</v>
      </c>
      <c r="R15" s="10"/>
      <c r="S15" s="10"/>
    </row>
    <row r="16" spans="2:19" s="1" customFormat="1" ht="12" customHeight="1" outlineLevel="4" x14ac:dyDescent="0.2">
      <c r="B16" s="7"/>
      <c r="C16" s="8" t="s">
        <v>44</v>
      </c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ROUND($O$18+$O$20+$O$22+$O$24+$O$26,2)</f>
        <v>0</v>
      </c>
      <c r="P16" s="10">
        <f>ROUND($P$18+$P$20+$P$22+$P$24+$P$26,2)</f>
        <v>0</v>
      </c>
      <c r="Q16" s="10">
        <f>ROUND($Q$18+$Q$20+$Q$22+$Q$24+$Q$26,2)</f>
        <v>0</v>
      </c>
      <c r="R16" s="10"/>
      <c r="S16" s="10"/>
    </row>
    <row r="17" spans="2:19" s="11" customFormat="1" ht="32.1" customHeight="1" outlineLevel="5" x14ac:dyDescent="0.15">
      <c r="B17" s="12">
        <v>1</v>
      </c>
      <c r="C17" s="13" t="s">
        <v>45</v>
      </c>
      <c r="D17" s="14" t="s">
        <v>46</v>
      </c>
      <c r="E17" s="14"/>
      <c r="F17" s="14"/>
      <c r="G17" s="14"/>
      <c r="H17" s="15">
        <v>556.54700000000003</v>
      </c>
      <c r="I17" s="15">
        <v>556.54700000000003</v>
      </c>
      <c r="J17" s="16"/>
      <c r="K17" s="16">
        <f>$K$18</f>
        <v>556.54700000000003</v>
      </c>
      <c r="L17" s="52"/>
      <c r="M17" s="52"/>
      <c r="N17" s="16">
        <f>ROUND($Q$17/$K$17,2)</f>
        <v>0</v>
      </c>
      <c r="O17" s="16">
        <f>ROUND($O$18,2)</f>
        <v>0</v>
      </c>
      <c r="P17" s="16">
        <f>ROUND($P$18,2)</f>
        <v>0</v>
      </c>
      <c r="Q17" s="16">
        <f>ROUND($Q$18,2)</f>
        <v>0</v>
      </c>
      <c r="R17" s="17" t="s">
        <v>47</v>
      </c>
      <c r="S17" s="56"/>
    </row>
    <row r="18" spans="2:19" s="18" customFormat="1" ht="11.1" customHeight="1" outlineLevel="6" x14ac:dyDescent="0.2">
      <c r="B18" s="19"/>
      <c r="C18" s="20" t="s">
        <v>21</v>
      </c>
      <c r="D18" s="21" t="s">
        <v>46</v>
      </c>
      <c r="E18" s="21"/>
      <c r="F18" s="21"/>
      <c r="G18" s="21"/>
      <c r="H18" s="22">
        <v>556.54700000000003</v>
      </c>
      <c r="I18" s="22">
        <f>$H$18</f>
        <v>556.54700000000003</v>
      </c>
      <c r="J18" s="22">
        <v>1</v>
      </c>
      <c r="K18" s="23">
        <f>ROUND($I$18*$J$18,3)</f>
        <v>556.54700000000003</v>
      </c>
      <c r="L18" s="53"/>
      <c r="M18" s="54"/>
      <c r="N18" s="51">
        <f>ROUND($M$18+$L$18,2)</f>
        <v>0</v>
      </c>
      <c r="O18" s="23">
        <f>ROUND($I$18*$L$18,2)</f>
        <v>0</v>
      </c>
      <c r="P18" s="23">
        <f>ROUND($K$18*$M$18,2)</f>
        <v>0</v>
      </c>
      <c r="Q18" s="23">
        <f>ROUND($P$18+$O$18,2)</f>
        <v>0</v>
      </c>
      <c r="R18" s="23"/>
      <c r="S18" s="57"/>
    </row>
    <row r="19" spans="2:19" s="11" customFormat="1" ht="42" customHeight="1" outlineLevel="5" x14ac:dyDescent="0.15">
      <c r="B19" s="12">
        <v>2</v>
      </c>
      <c r="C19" s="13" t="s">
        <v>48</v>
      </c>
      <c r="D19" s="14" t="s">
        <v>46</v>
      </c>
      <c r="E19" s="14"/>
      <c r="F19" s="14"/>
      <c r="G19" s="14"/>
      <c r="H19" s="24">
        <v>2093.7779999999998</v>
      </c>
      <c r="I19" s="24">
        <v>2093.7779999999998</v>
      </c>
      <c r="J19" s="16"/>
      <c r="K19" s="16">
        <f>$K$20</f>
        <v>2093.7779999999998</v>
      </c>
      <c r="L19" s="52"/>
      <c r="M19" s="52"/>
      <c r="N19" s="16">
        <f>ROUND($Q$19/$K$19,2)</f>
        <v>0</v>
      </c>
      <c r="O19" s="16">
        <f>ROUND($O$20,2)</f>
        <v>0</v>
      </c>
      <c r="P19" s="16">
        <f>ROUND($P$20,2)</f>
        <v>0</v>
      </c>
      <c r="Q19" s="16">
        <f>ROUND($Q$20,2)</f>
        <v>0</v>
      </c>
      <c r="R19" s="17" t="s">
        <v>49</v>
      </c>
      <c r="S19" s="56"/>
    </row>
    <row r="20" spans="2:19" s="18" customFormat="1" ht="11.1" customHeight="1" outlineLevel="6" x14ac:dyDescent="0.2">
      <c r="B20" s="19"/>
      <c r="C20" s="20" t="s">
        <v>21</v>
      </c>
      <c r="D20" s="21" t="s">
        <v>46</v>
      </c>
      <c r="E20" s="21"/>
      <c r="F20" s="21"/>
      <c r="G20" s="21"/>
      <c r="H20" s="25">
        <v>2093.7779999999998</v>
      </c>
      <c r="I20" s="25">
        <f>$H$20</f>
        <v>2093.7779999999998</v>
      </c>
      <c r="J20" s="22">
        <v>1</v>
      </c>
      <c r="K20" s="23">
        <f>ROUND($I$20*$J$20,3)</f>
        <v>2093.7779999999998</v>
      </c>
      <c r="L20" s="53"/>
      <c r="M20" s="54"/>
      <c r="N20" s="51">
        <f>ROUND($M$20+$L$20,2)</f>
        <v>0</v>
      </c>
      <c r="O20" s="23">
        <f>ROUND($I$20*$L$20,2)</f>
        <v>0</v>
      </c>
      <c r="P20" s="23">
        <f>ROUND($K$20*$M$20,2)</f>
        <v>0</v>
      </c>
      <c r="Q20" s="23">
        <f>ROUND($P$20+$O$20,2)</f>
        <v>0</v>
      </c>
      <c r="R20" s="23"/>
      <c r="S20" s="57"/>
    </row>
    <row r="21" spans="2:19" s="11" customFormat="1" ht="21.95" customHeight="1" outlineLevel="5" x14ac:dyDescent="0.15">
      <c r="B21" s="12">
        <v>3</v>
      </c>
      <c r="C21" s="13" t="s">
        <v>50</v>
      </c>
      <c r="D21" s="14" t="s">
        <v>46</v>
      </c>
      <c r="E21" s="14"/>
      <c r="F21" s="14"/>
      <c r="G21" s="14"/>
      <c r="H21" s="15">
        <v>417.48</v>
      </c>
      <c r="I21" s="15">
        <v>417.48</v>
      </c>
      <c r="J21" s="16"/>
      <c r="K21" s="16">
        <f>$K$22</f>
        <v>417.48</v>
      </c>
      <c r="L21" s="52"/>
      <c r="M21" s="52"/>
      <c r="N21" s="16">
        <f>ROUND($Q$21/$K$21,2)</f>
        <v>0</v>
      </c>
      <c r="O21" s="16">
        <f>ROUND($O$22,2)</f>
        <v>0</v>
      </c>
      <c r="P21" s="16">
        <f>ROUND($P$22,2)</f>
        <v>0</v>
      </c>
      <c r="Q21" s="16">
        <f>ROUND($Q$22,2)</f>
        <v>0</v>
      </c>
      <c r="R21" s="17" t="s">
        <v>51</v>
      </c>
      <c r="S21" s="56"/>
    </row>
    <row r="22" spans="2:19" s="18" customFormat="1" ht="11.1" customHeight="1" outlineLevel="6" x14ac:dyDescent="0.2">
      <c r="B22" s="19"/>
      <c r="C22" s="20" t="s">
        <v>21</v>
      </c>
      <c r="D22" s="21" t="s">
        <v>46</v>
      </c>
      <c r="E22" s="21"/>
      <c r="F22" s="21"/>
      <c r="G22" s="21"/>
      <c r="H22" s="22">
        <v>417.48</v>
      </c>
      <c r="I22" s="22">
        <f>$H$22</f>
        <v>417.48</v>
      </c>
      <c r="J22" s="22">
        <v>1</v>
      </c>
      <c r="K22" s="23">
        <f>ROUND($I$22*$J$22,3)</f>
        <v>417.48</v>
      </c>
      <c r="L22" s="53"/>
      <c r="M22" s="54"/>
      <c r="N22" s="51">
        <f>ROUND($M$22+$L$22,2)</f>
        <v>0</v>
      </c>
      <c r="O22" s="23">
        <f>ROUND($I$22*$L$22,2)</f>
        <v>0</v>
      </c>
      <c r="P22" s="23">
        <f>ROUND($K$22*$M$22,2)</f>
        <v>0</v>
      </c>
      <c r="Q22" s="23">
        <f>ROUND($P$22+$O$22,2)</f>
        <v>0</v>
      </c>
      <c r="R22" s="23"/>
      <c r="S22" s="57"/>
    </row>
    <row r="23" spans="2:19" s="11" customFormat="1" ht="42" customHeight="1" outlineLevel="5" x14ac:dyDescent="0.15">
      <c r="B23" s="12">
        <v>4</v>
      </c>
      <c r="C23" s="13" t="s">
        <v>52</v>
      </c>
      <c r="D23" s="14" t="s">
        <v>53</v>
      </c>
      <c r="E23" s="14"/>
      <c r="F23" s="14"/>
      <c r="G23" s="14"/>
      <c r="H23" s="15">
        <v>55</v>
      </c>
      <c r="I23" s="15">
        <v>55</v>
      </c>
      <c r="J23" s="16"/>
      <c r="K23" s="16">
        <f>$K$24</f>
        <v>55</v>
      </c>
      <c r="L23" s="52"/>
      <c r="M23" s="52"/>
      <c r="N23" s="16">
        <f>ROUND($Q$23/$K$23,2)</f>
        <v>0</v>
      </c>
      <c r="O23" s="16">
        <f>ROUND($O$24,2)</f>
        <v>0</v>
      </c>
      <c r="P23" s="16">
        <f>ROUND($P$24,2)</f>
        <v>0</v>
      </c>
      <c r="Q23" s="16">
        <f>ROUND($Q$24,2)</f>
        <v>0</v>
      </c>
      <c r="R23" s="17" t="s">
        <v>54</v>
      </c>
      <c r="S23" s="56"/>
    </row>
    <row r="24" spans="2:19" s="18" customFormat="1" ht="11.1" customHeight="1" outlineLevel="6" x14ac:dyDescent="0.2">
      <c r="B24" s="19"/>
      <c r="C24" s="20" t="s">
        <v>21</v>
      </c>
      <c r="D24" s="21" t="s">
        <v>53</v>
      </c>
      <c r="E24" s="21"/>
      <c r="F24" s="21"/>
      <c r="G24" s="21"/>
      <c r="H24" s="22">
        <v>55</v>
      </c>
      <c r="I24" s="22">
        <f>$H$24</f>
        <v>55</v>
      </c>
      <c r="J24" s="22">
        <v>1</v>
      </c>
      <c r="K24" s="23">
        <f>ROUND($I$24*$J$24,3)</f>
        <v>55</v>
      </c>
      <c r="L24" s="53"/>
      <c r="M24" s="54"/>
      <c r="N24" s="51">
        <f>ROUND($M$24+$L$24,2)</f>
        <v>0</v>
      </c>
      <c r="O24" s="23">
        <f>ROUND($I$24*$L$24,2)</f>
        <v>0</v>
      </c>
      <c r="P24" s="23">
        <f>ROUND($K$24*$M$24,2)</f>
        <v>0</v>
      </c>
      <c r="Q24" s="23">
        <f>ROUND($P$24+$O$24,2)</f>
        <v>0</v>
      </c>
      <c r="R24" s="23"/>
      <c r="S24" s="57"/>
    </row>
    <row r="25" spans="2:19" s="11" customFormat="1" ht="11.1" customHeight="1" outlineLevel="5" x14ac:dyDescent="0.15">
      <c r="B25" s="12">
        <v>5</v>
      </c>
      <c r="C25" s="13" t="s">
        <v>55</v>
      </c>
      <c r="D25" s="14" t="s">
        <v>56</v>
      </c>
      <c r="E25" s="14"/>
      <c r="F25" s="14"/>
      <c r="G25" s="14"/>
      <c r="H25" s="15">
        <v>215.13</v>
      </c>
      <c r="I25" s="15">
        <v>215.13</v>
      </c>
      <c r="J25" s="16"/>
      <c r="K25" s="16">
        <f>$K$26</f>
        <v>215.13</v>
      </c>
      <c r="L25" s="52"/>
      <c r="M25" s="52"/>
      <c r="N25" s="16">
        <f>ROUND($Q$25/$K$25,2)</f>
        <v>0</v>
      </c>
      <c r="O25" s="16">
        <f>ROUND($O$26,2)</f>
        <v>0</v>
      </c>
      <c r="P25" s="16">
        <f>ROUND($P$26,2)</f>
        <v>0</v>
      </c>
      <c r="Q25" s="16">
        <f>ROUND($Q$26,2)</f>
        <v>0</v>
      </c>
      <c r="R25" s="17" t="s">
        <v>51</v>
      </c>
      <c r="S25" s="56"/>
    </row>
    <row r="26" spans="2:19" s="18" customFormat="1" ht="11.1" customHeight="1" outlineLevel="6" x14ac:dyDescent="0.2">
      <c r="B26" s="19"/>
      <c r="C26" s="20" t="s">
        <v>21</v>
      </c>
      <c r="D26" s="21" t="s">
        <v>56</v>
      </c>
      <c r="E26" s="21"/>
      <c r="F26" s="21"/>
      <c r="G26" s="21"/>
      <c r="H26" s="22">
        <v>215.13</v>
      </c>
      <c r="I26" s="22">
        <f>$H$26</f>
        <v>215.13</v>
      </c>
      <c r="J26" s="22">
        <v>1</v>
      </c>
      <c r="K26" s="23">
        <f>ROUND($I$26*$J$26,3)</f>
        <v>215.13</v>
      </c>
      <c r="L26" s="53"/>
      <c r="M26" s="54"/>
      <c r="N26" s="51">
        <f>ROUND($M$26+$L$26,2)</f>
        <v>0</v>
      </c>
      <c r="O26" s="23">
        <f>ROUND($I$26*$L$26,2)</f>
        <v>0</v>
      </c>
      <c r="P26" s="23">
        <f>ROUND($K$26*$M$26,2)</f>
        <v>0</v>
      </c>
      <c r="Q26" s="23">
        <f>ROUND($P$26+$O$26,2)</f>
        <v>0</v>
      </c>
      <c r="R26" s="23"/>
      <c r="S26" s="57"/>
    </row>
    <row r="27" spans="2:19" s="1" customFormat="1" ht="12" customHeight="1" outlineLevel="4" x14ac:dyDescent="0.2">
      <c r="B27" s="7"/>
      <c r="C27" s="8" t="s">
        <v>57</v>
      </c>
      <c r="D27" s="9"/>
      <c r="E27" s="9"/>
      <c r="F27" s="9"/>
      <c r="G27" s="9"/>
      <c r="H27" s="10"/>
      <c r="I27" s="10"/>
      <c r="J27" s="10"/>
      <c r="K27" s="10"/>
      <c r="L27" s="55"/>
      <c r="M27" s="55"/>
      <c r="N27" s="10"/>
      <c r="O27" s="10">
        <f>ROUND($O$29+$O$31+$O$33,2)</f>
        <v>0</v>
      </c>
      <c r="P27" s="10">
        <f>ROUND($P$29+$P$31+$P$33,2)</f>
        <v>0</v>
      </c>
      <c r="Q27" s="10">
        <f>ROUND($Q$29+$Q$31+$Q$33,2)</f>
        <v>0</v>
      </c>
      <c r="R27" s="10"/>
      <c r="S27" s="55"/>
    </row>
    <row r="28" spans="2:19" s="11" customFormat="1" ht="32.1" customHeight="1" outlineLevel="5" x14ac:dyDescent="0.15">
      <c r="B28" s="12">
        <v>6</v>
      </c>
      <c r="C28" s="13" t="s">
        <v>58</v>
      </c>
      <c r="D28" s="14" t="s">
        <v>59</v>
      </c>
      <c r="E28" s="14"/>
      <c r="F28" s="14"/>
      <c r="G28" s="14"/>
      <c r="H28" s="15">
        <v>221</v>
      </c>
      <c r="I28" s="15">
        <v>221</v>
      </c>
      <c r="J28" s="16"/>
      <c r="K28" s="16">
        <f>$K$29</f>
        <v>221</v>
      </c>
      <c r="L28" s="52"/>
      <c r="M28" s="52"/>
      <c r="N28" s="16">
        <f>ROUND($Q$28/$K$28,2)</f>
        <v>0</v>
      </c>
      <c r="O28" s="16">
        <f>ROUND($O$29,2)</f>
        <v>0</v>
      </c>
      <c r="P28" s="16">
        <f>ROUND($P$29,2)</f>
        <v>0</v>
      </c>
      <c r="Q28" s="16">
        <f>ROUND($Q$29,2)</f>
        <v>0</v>
      </c>
      <c r="R28" s="17" t="s">
        <v>51</v>
      </c>
      <c r="S28" s="56"/>
    </row>
    <row r="29" spans="2:19" s="18" customFormat="1" ht="11.1" customHeight="1" outlineLevel="6" x14ac:dyDescent="0.2">
      <c r="B29" s="19"/>
      <c r="C29" s="20" t="s">
        <v>21</v>
      </c>
      <c r="D29" s="21" t="s">
        <v>59</v>
      </c>
      <c r="E29" s="21"/>
      <c r="F29" s="21"/>
      <c r="G29" s="21"/>
      <c r="H29" s="22">
        <v>221</v>
      </c>
      <c r="I29" s="22">
        <f>$H$29</f>
        <v>221</v>
      </c>
      <c r="J29" s="22">
        <v>1</v>
      </c>
      <c r="K29" s="23">
        <f>ROUND($I$29*$J$29,3)</f>
        <v>221</v>
      </c>
      <c r="L29" s="53"/>
      <c r="M29" s="54"/>
      <c r="N29" s="51">
        <f>ROUND($M$29+$L$29,2)</f>
        <v>0</v>
      </c>
      <c r="O29" s="23">
        <f>ROUND($I$29*$L$29,2)</f>
        <v>0</v>
      </c>
      <c r="P29" s="23">
        <f>ROUND($K$29*$M$29,2)</f>
        <v>0</v>
      </c>
      <c r="Q29" s="23">
        <f>ROUND($P$29+$O$29,2)</f>
        <v>0</v>
      </c>
      <c r="R29" s="23"/>
      <c r="S29" s="57"/>
    </row>
    <row r="30" spans="2:19" s="11" customFormat="1" ht="42" customHeight="1" outlineLevel="5" x14ac:dyDescent="0.15">
      <c r="B30" s="12">
        <v>7</v>
      </c>
      <c r="C30" s="13" t="s">
        <v>60</v>
      </c>
      <c r="D30" s="14" t="s">
        <v>46</v>
      </c>
      <c r="E30" s="14"/>
      <c r="F30" s="14"/>
      <c r="G30" s="14"/>
      <c r="H30" s="24">
        <v>3250.5360000000001</v>
      </c>
      <c r="I30" s="24">
        <v>3250.5360000000001</v>
      </c>
      <c r="J30" s="16"/>
      <c r="K30" s="16">
        <f>$K$31</f>
        <v>3250.5360000000001</v>
      </c>
      <c r="L30" s="52"/>
      <c r="M30" s="52"/>
      <c r="N30" s="16">
        <f>ROUND($Q$30/$K$30,2)</f>
        <v>0</v>
      </c>
      <c r="O30" s="16">
        <f>ROUND($O$31,2)</f>
        <v>0</v>
      </c>
      <c r="P30" s="16">
        <f>ROUND($P$31,2)</f>
        <v>0</v>
      </c>
      <c r="Q30" s="16">
        <f>ROUND($Q$31,2)</f>
        <v>0</v>
      </c>
      <c r="R30" s="17" t="s">
        <v>51</v>
      </c>
      <c r="S30" s="56"/>
    </row>
    <row r="31" spans="2:19" s="18" customFormat="1" ht="11.1" customHeight="1" outlineLevel="6" x14ac:dyDescent="0.2">
      <c r="B31" s="19"/>
      <c r="C31" s="20" t="s">
        <v>21</v>
      </c>
      <c r="D31" s="21" t="s">
        <v>46</v>
      </c>
      <c r="E31" s="21"/>
      <c r="F31" s="21"/>
      <c r="G31" s="21"/>
      <c r="H31" s="25">
        <v>3250.5360000000001</v>
      </c>
      <c r="I31" s="25">
        <f>$H$31</f>
        <v>3250.5360000000001</v>
      </c>
      <c r="J31" s="22">
        <v>1</v>
      </c>
      <c r="K31" s="23">
        <f>ROUND($I$31*$J$31,3)</f>
        <v>3250.5360000000001</v>
      </c>
      <c r="L31" s="53"/>
      <c r="M31" s="54"/>
      <c r="N31" s="51">
        <f>ROUND($M$31+$L$31,2)</f>
        <v>0</v>
      </c>
      <c r="O31" s="23">
        <f>ROUND($I$31*$L$31,2)</f>
        <v>0</v>
      </c>
      <c r="P31" s="23">
        <f>ROUND($K$31*$M$31,2)</f>
        <v>0</v>
      </c>
      <c r="Q31" s="23">
        <f>ROUND($P$31+$O$31,2)</f>
        <v>0</v>
      </c>
      <c r="R31" s="23"/>
      <c r="S31" s="57"/>
    </row>
    <row r="32" spans="2:19" s="11" customFormat="1" ht="21.95" customHeight="1" outlineLevel="5" x14ac:dyDescent="0.15">
      <c r="B32" s="12">
        <v>8</v>
      </c>
      <c r="C32" s="13" t="s">
        <v>61</v>
      </c>
      <c r="D32" s="14" t="s">
        <v>46</v>
      </c>
      <c r="E32" s="14"/>
      <c r="F32" s="14"/>
      <c r="G32" s="14"/>
      <c r="H32" s="15">
        <v>97</v>
      </c>
      <c r="I32" s="15">
        <v>97</v>
      </c>
      <c r="J32" s="16"/>
      <c r="K32" s="16">
        <f>$K$33</f>
        <v>97</v>
      </c>
      <c r="L32" s="52"/>
      <c r="M32" s="52"/>
      <c r="N32" s="16">
        <f>ROUND($Q$32/$K$32,2)</f>
        <v>0</v>
      </c>
      <c r="O32" s="16">
        <f>ROUND($O$33,2)</f>
        <v>0</v>
      </c>
      <c r="P32" s="16">
        <f>ROUND($P$33,2)</f>
        <v>0</v>
      </c>
      <c r="Q32" s="16">
        <f>ROUND($Q$33,2)</f>
        <v>0</v>
      </c>
      <c r="R32" s="17" t="s">
        <v>51</v>
      </c>
      <c r="S32" s="56"/>
    </row>
    <row r="33" spans="2:19" s="18" customFormat="1" ht="11.1" customHeight="1" outlineLevel="6" x14ac:dyDescent="0.2">
      <c r="B33" s="19"/>
      <c r="C33" s="20" t="s">
        <v>21</v>
      </c>
      <c r="D33" s="21" t="s">
        <v>46</v>
      </c>
      <c r="E33" s="21"/>
      <c r="F33" s="21"/>
      <c r="G33" s="21"/>
      <c r="H33" s="22">
        <v>97</v>
      </c>
      <c r="I33" s="22">
        <f>$H$33</f>
        <v>97</v>
      </c>
      <c r="J33" s="22">
        <v>1</v>
      </c>
      <c r="K33" s="23">
        <f>ROUND($I$33*$J$33,3)</f>
        <v>97</v>
      </c>
      <c r="L33" s="53"/>
      <c r="M33" s="54"/>
      <c r="N33" s="51">
        <f>ROUND($M$33+$L$33,2)</f>
        <v>0</v>
      </c>
      <c r="O33" s="23">
        <f>ROUND($I$33*$L$33,2)</f>
        <v>0</v>
      </c>
      <c r="P33" s="23">
        <f>ROUND($K$33*$M$33,2)</f>
        <v>0</v>
      </c>
      <c r="Q33" s="23">
        <f>ROUND($P$33+$O$33,2)</f>
        <v>0</v>
      </c>
      <c r="R33" s="23"/>
      <c r="S33" s="57"/>
    </row>
    <row r="34" spans="2:19" s="1" customFormat="1" ht="12" customHeight="1" outlineLevel="4" x14ac:dyDescent="0.2">
      <c r="B34" s="7"/>
      <c r="C34" s="8" t="s">
        <v>62</v>
      </c>
      <c r="D34" s="9"/>
      <c r="E34" s="9"/>
      <c r="F34" s="9"/>
      <c r="G34" s="9"/>
      <c r="H34" s="10"/>
      <c r="I34" s="10"/>
      <c r="J34" s="10"/>
      <c r="K34" s="10"/>
      <c r="L34" s="55"/>
      <c r="M34" s="55"/>
      <c r="N34" s="10"/>
      <c r="O34" s="10">
        <f>ROUND($O$36,2)</f>
        <v>0</v>
      </c>
      <c r="P34" s="10">
        <f>ROUND($P$36,2)</f>
        <v>0</v>
      </c>
      <c r="Q34" s="10">
        <f>ROUND($Q$36,2)</f>
        <v>0</v>
      </c>
      <c r="R34" s="10"/>
      <c r="S34" s="55"/>
    </row>
    <row r="35" spans="2:19" s="11" customFormat="1" ht="21.95" customHeight="1" outlineLevel="5" x14ac:dyDescent="0.15">
      <c r="B35" s="12">
        <v>9</v>
      </c>
      <c r="C35" s="13" t="s">
        <v>63</v>
      </c>
      <c r="D35" s="14" t="s">
        <v>59</v>
      </c>
      <c r="E35" s="14"/>
      <c r="F35" s="14"/>
      <c r="G35" s="14"/>
      <c r="H35" s="15">
        <v>15</v>
      </c>
      <c r="I35" s="15">
        <v>15</v>
      </c>
      <c r="J35" s="16"/>
      <c r="K35" s="16">
        <f>$K$36</f>
        <v>15</v>
      </c>
      <c r="L35" s="52"/>
      <c r="M35" s="52"/>
      <c r="N35" s="16">
        <f>ROUND($Q$35/$K$35,2)</f>
        <v>0</v>
      </c>
      <c r="O35" s="16">
        <f>ROUND($O$36,2)</f>
        <v>0</v>
      </c>
      <c r="P35" s="16">
        <f>ROUND($P$36,2)</f>
        <v>0</v>
      </c>
      <c r="Q35" s="16">
        <f>ROUND($Q$36,2)</f>
        <v>0</v>
      </c>
      <c r="R35" s="17"/>
      <c r="S35" s="56"/>
    </row>
    <row r="36" spans="2:19" s="18" customFormat="1" ht="11.1" customHeight="1" outlineLevel="6" x14ac:dyDescent="0.2">
      <c r="B36" s="19"/>
      <c r="C36" s="20" t="s">
        <v>21</v>
      </c>
      <c r="D36" s="21" t="s">
        <v>59</v>
      </c>
      <c r="E36" s="21"/>
      <c r="F36" s="21"/>
      <c r="G36" s="21"/>
      <c r="H36" s="22">
        <v>15</v>
      </c>
      <c r="I36" s="22">
        <f>$H$36</f>
        <v>15</v>
      </c>
      <c r="J36" s="22">
        <v>1</v>
      </c>
      <c r="K36" s="23">
        <f>ROUND($I$36*$J$36,3)</f>
        <v>15</v>
      </c>
      <c r="L36" s="53"/>
      <c r="M36" s="54"/>
      <c r="N36" s="51">
        <f>ROUND($M$36+$L$36,2)</f>
        <v>0</v>
      </c>
      <c r="O36" s="23">
        <f>ROUND($I$36*$L$36,2)</f>
        <v>0</v>
      </c>
      <c r="P36" s="23">
        <f>ROUND($K$36*$M$36,2)</f>
        <v>0</v>
      </c>
      <c r="Q36" s="23">
        <f>ROUND($P$36+$O$36,2)</f>
        <v>0</v>
      </c>
      <c r="R36" s="23"/>
      <c r="S36" s="57"/>
    </row>
    <row r="37" spans="2:19" s="1" customFormat="1" ht="12" customHeight="1" outlineLevel="4" x14ac:dyDescent="0.2">
      <c r="B37" s="7"/>
      <c r="C37" s="8" t="s">
        <v>64</v>
      </c>
      <c r="D37" s="9"/>
      <c r="E37" s="9"/>
      <c r="F37" s="9"/>
      <c r="G37" s="9"/>
      <c r="H37" s="10"/>
      <c r="I37" s="10"/>
      <c r="J37" s="10"/>
      <c r="K37" s="10"/>
      <c r="L37" s="55"/>
      <c r="M37" s="55"/>
      <c r="N37" s="10"/>
      <c r="O37" s="10">
        <f>ROUND($O$39+$O$41,2)</f>
        <v>0</v>
      </c>
      <c r="P37" s="10">
        <f>ROUND($P$39+$P$41,2)</f>
        <v>0</v>
      </c>
      <c r="Q37" s="10">
        <f>ROUND($Q$39+$Q$41,2)</f>
        <v>0</v>
      </c>
      <c r="R37" s="10"/>
      <c r="S37" s="55"/>
    </row>
    <row r="38" spans="2:19" s="11" customFormat="1" ht="32.1" customHeight="1" outlineLevel="5" x14ac:dyDescent="0.15">
      <c r="B38" s="12">
        <v>10</v>
      </c>
      <c r="C38" s="13" t="s">
        <v>65</v>
      </c>
      <c r="D38" s="14" t="s">
        <v>46</v>
      </c>
      <c r="E38" s="14"/>
      <c r="F38" s="14"/>
      <c r="G38" s="14"/>
      <c r="H38" s="24">
        <v>13313.684999999999</v>
      </c>
      <c r="I38" s="24">
        <v>13313.684999999999</v>
      </c>
      <c r="J38" s="16"/>
      <c r="K38" s="16">
        <f>$K$39</f>
        <v>13313.684999999999</v>
      </c>
      <c r="L38" s="52"/>
      <c r="M38" s="52"/>
      <c r="N38" s="16">
        <f>ROUND($Q$38/$K$38,2)</f>
        <v>0</v>
      </c>
      <c r="O38" s="16">
        <f>ROUND($O$39,2)</f>
        <v>0</v>
      </c>
      <c r="P38" s="16">
        <f>ROUND($P$39,2)</f>
        <v>0</v>
      </c>
      <c r="Q38" s="16">
        <f>ROUND($Q$39,2)</f>
        <v>0</v>
      </c>
      <c r="R38" s="17" t="s">
        <v>66</v>
      </c>
      <c r="S38" s="56"/>
    </row>
    <row r="39" spans="2:19" s="18" customFormat="1" ht="11.1" customHeight="1" outlineLevel="6" x14ac:dyDescent="0.2">
      <c r="B39" s="19"/>
      <c r="C39" s="20" t="s">
        <v>21</v>
      </c>
      <c r="D39" s="21" t="s">
        <v>46</v>
      </c>
      <c r="E39" s="21"/>
      <c r="F39" s="21"/>
      <c r="G39" s="21"/>
      <c r="H39" s="25">
        <v>13313.684999999999</v>
      </c>
      <c r="I39" s="25">
        <f>$H$39</f>
        <v>13313.684999999999</v>
      </c>
      <c r="J39" s="22">
        <v>1</v>
      </c>
      <c r="K39" s="23">
        <f>ROUND($I$39*$J$39,3)</f>
        <v>13313.684999999999</v>
      </c>
      <c r="L39" s="53"/>
      <c r="M39" s="54"/>
      <c r="N39" s="51">
        <f>ROUND($M$39+$L$39,2)</f>
        <v>0</v>
      </c>
      <c r="O39" s="23">
        <f>ROUND($I$39*$L$39,2)</f>
        <v>0</v>
      </c>
      <c r="P39" s="23">
        <f>ROUND($K$39*$M$39,2)</f>
        <v>0</v>
      </c>
      <c r="Q39" s="23">
        <f>ROUND($P$39+$O$39,2)</f>
        <v>0</v>
      </c>
      <c r="R39" s="23"/>
      <c r="S39" s="57"/>
    </row>
    <row r="40" spans="2:19" s="11" customFormat="1" ht="21.95" customHeight="1" outlineLevel="5" x14ac:dyDescent="0.15">
      <c r="B40" s="12">
        <v>11</v>
      </c>
      <c r="C40" s="13" t="s">
        <v>67</v>
      </c>
      <c r="D40" s="14" t="s">
        <v>46</v>
      </c>
      <c r="E40" s="14"/>
      <c r="F40" s="14"/>
      <c r="G40" s="14"/>
      <c r="H40" s="24">
        <v>5791.4610000000002</v>
      </c>
      <c r="I40" s="24">
        <v>5791.4610000000002</v>
      </c>
      <c r="J40" s="16"/>
      <c r="K40" s="16">
        <f>$K$41</f>
        <v>5791.4610000000002</v>
      </c>
      <c r="L40" s="52"/>
      <c r="M40" s="52"/>
      <c r="N40" s="16">
        <f>ROUND($Q$40/$K$40,2)</f>
        <v>0</v>
      </c>
      <c r="O40" s="16">
        <f>ROUND($O$41,2)</f>
        <v>0</v>
      </c>
      <c r="P40" s="16">
        <f>ROUND($P$41,2)</f>
        <v>0</v>
      </c>
      <c r="Q40" s="16">
        <f>ROUND($Q$41,2)</f>
        <v>0</v>
      </c>
      <c r="R40" s="17" t="s">
        <v>68</v>
      </c>
      <c r="S40" s="56"/>
    </row>
    <row r="41" spans="2:19" s="18" customFormat="1" ht="11.1" customHeight="1" outlineLevel="6" x14ac:dyDescent="0.2">
      <c r="B41" s="19"/>
      <c r="C41" s="20" t="s">
        <v>21</v>
      </c>
      <c r="D41" s="21" t="s">
        <v>46</v>
      </c>
      <c r="E41" s="21"/>
      <c r="F41" s="21"/>
      <c r="G41" s="21"/>
      <c r="H41" s="25">
        <v>5791.4610000000002</v>
      </c>
      <c r="I41" s="25">
        <f>$H$41</f>
        <v>5791.4610000000002</v>
      </c>
      <c r="J41" s="22">
        <v>1</v>
      </c>
      <c r="K41" s="23">
        <f>ROUND($I$41*$J$41,3)</f>
        <v>5791.4610000000002</v>
      </c>
      <c r="L41" s="53"/>
      <c r="M41" s="54"/>
      <c r="N41" s="51">
        <f>ROUND($M$41+$L$41,2)</f>
        <v>0</v>
      </c>
      <c r="O41" s="23">
        <f>ROUND($I$41*$L$41,2)</f>
        <v>0</v>
      </c>
      <c r="P41" s="23">
        <f>ROUND($K$41*$M$41,2)</f>
        <v>0</v>
      </c>
      <c r="Q41" s="23">
        <f>ROUND($P$41+$O$41,2)</f>
        <v>0</v>
      </c>
      <c r="R41" s="23"/>
      <c r="S41" s="57"/>
    </row>
    <row r="42" spans="2:19" s="1" customFormat="1" ht="12" customHeight="1" outlineLevel="4" x14ac:dyDescent="0.2">
      <c r="B42" s="7"/>
      <c r="C42" s="8" t="s">
        <v>69</v>
      </c>
      <c r="D42" s="9"/>
      <c r="E42" s="9"/>
      <c r="F42" s="9"/>
      <c r="G42" s="9"/>
      <c r="H42" s="10"/>
      <c r="I42" s="10"/>
      <c r="J42" s="10"/>
      <c r="K42" s="10"/>
      <c r="L42" s="55"/>
      <c r="M42" s="55"/>
      <c r="N42" s="10"/>
      <c r="O42" s="10">
        <f>ROUND($O$44+$O$46,2)</f>
        <v>0</v>
      </c>
      <c r="P42" s="10">
        <f>ROUND($P$44+$P$46,2)</f>
        <v>0</v>
      </c>
      <c r="Q42" s="10">
        <f>ROUND($Q$44+$Q$46,2)</f>
        <v>0</v>
      </c>
      <c r="R42" s="10"/>
      <c r="S42" s="55"/>
    </row>
    <row r="43" spans="2:19" s="11" customFormat="1" ht="11.1" customHeight="1" outlineLevel="5" x14ac:dyDescent="0.15">
      <c r="B43" s="12">
        <v>12</v>
      </c>
      <c r="C43" s="13" t="s">
        <v>70</v>
      </c>
      <c r="D43" s="14" t="s">
        <v>71</v>
      </c>
      <c r="E43" s="14"/>
      <c r="F43" s="14"/>
      <c r="G43" s="14"/>
      <c r="H43" s="15">
        <v>11</v>
      </c>
      <c r="I43" s="15">
        <v>11</v>
      </c>
      <c r="J43" s="16"/>
      <c r="K43" s="16">
        <f>$K$44</f>
        <v>11</v>
      </c>
      <c r="L43" s="52"/>
      <c r="M43" s="52"/>
      <c r="N43" s="16">
        <f>ROUND($Q$43/$K$43,2)</f>
        <v>0</v>
      </c>
      <c r="O43" s="16">
        <f>ROUND($O$44,2)</f>
        <v>0</v>
      </c>
      <c r="P43" s="16">
        <f>ROUND($P$44,2)</f>
        <v>0</v>
      </c>
      <c r="Q43" s="16">
        <f>ROUND($Q$44,2)</f>
        <v>0</v>
      </c>
      <c r="R43" s="17"/>
      <c r="S43" s="56"/>
    </row>
    <row r="44" spans="2:19" s="18" customFormat="1" ht="11.1" customHeight="1" outlineLevel="6" x14ac:dyDescent="0.2">
      <c r="B44" s="19"/>
      <c r="C44" s="20" t="s">
        <v>21</v>
      </c>
      <c r="D44" s="21" t="s">
        <v>71</v>
      </c>
      <c r="E44" s="21"/>
      <c r="F44" s="21"/>
      <c r="G44" s="21"/>
      <c r="H44" s="22">
        <v>11</v>
      </c>
      <c r="I44" s="22">
        <f>$H$44</f>
        <v>11</v>
      </c>
      <c r="J44" s="22">
        <v>1</v>
      </c>
      <c r="K44" s="23">
        <f>ROUND($I$44*$J$44,3)</f>
        <v>11</v>
      </c>
      <c r="L44" s="53"/>
      <c r="M44" s="54"/>
      <c r="N44" s="51">
        <f>ROUND($M$44+$L$44,2)</f>
        <v>0</v>
      </c>
      <c r="O44" s="23">
        <f>ROUND($I$44*$L$44,2)</f>
        <v>0</v>
      </c>
      <c r="P44" s="23">
        <f>ROUND($K$44*$M$44,2)</f>
        <v>0</v>
      </c>
      <c r="Q44" s="23">
        <f>ROUND($P$44+$O$44,2)</f>
        <v>0</v>
      </c>
      <c r="R44" s="23"/>
      <c r="S44" s="57"/>
    </row>
    <row r="45" spans="2:19" s="11" customFormat="1" ht="11.1" customHeight="1" outlineLevel="5" x14ac:dyDescent="0.15">
      <c r="B45" s="12">
        <v>13</v>
      </c>
      <c r="C45" s="13" t="s">
        <v>72</v>
      </c>
      <c r="D45" s="14" t="s">
        <v>71</v>
      </c>
      <c r="E45" s="14"/>
      <c r="F45" s="14"/>
      <c r="G45" s="14"/>
      <c r="H45" s="15">
        <v>11</v>
      </c>
      <c r="I45" s="15">
        <v>11</v>
      </c>
      <c r="J45" s="16"/>
      <c r="K45" s="16">
        <f>$K$46</f>
        <v>11</v>
      </c>
      <c r="L45" s="52"/>
      <c r="M45" s="52"/>
      <c r="N45" s="16">
        <f>ROUND($Q$45/$K$45,2)</f>
        <v>0</v>
      </c>
      <c r="O45" s="16">
        <f>ROUND($O$46,2)</f>
        <v>0</v>
      </c>
      <c r="P45" s="16">
        <f>ROUND($P$46,2)</f>
        <v>0</v>
      </c>
      <c r="Q45" s="16">
        <f>ROUND($Q$46,2)</f>
        <v>0</v>
      </c>
      <c r="R45" s="17"/>
      <c r="S45" s="56"/>
    </row>
    <row r="46" spans="2:19" s="18" customFormat="1" ht="11.1" customHeight="1" outlineLevel="6" x14ac:dyDescent="0.2">
      <c r="B46" s="19"/>
      <c r="C46" s="20" t="s">
        <v>21</v>
      </c>
      <c r="D46" s="21" t="s">
        <v>71</v>
      </c>
      <c r="E46" s="21"/>
      <c r="F46" s="21"/>
      <c r="G46" s="21"/>
      <c r="H46" s="22">
        <v>11</v>
      </c>
      <c r="I46" s="22">
        <f>$H$46</f>
        <v>11</v>
      </c>
      <c r="J46" s="22">
        <v>1</v>
      </c>
      <c r="K46" s="23">
        <f>ROUND($I$46*$J$46,3)</f>
        <v>11</v>
      </c>
      <c r="L46" s="53"/>
      <c r="M46" s="54"/>
      <c r="N46" s="51">
        <f>ROUND($M$46+$L$46,2)</f>
        <v>0</v>
      </c>
      <c r="O46" s="23">
        <f>ROUND($I$46*$L$46,2)</f>
        <v>0</v>
      </c>
      <c r="P46" s="23">
        <f>ROUND($K$46*$M$46,2)</f>
        <v>0</v>
      </c>
      <c r="Q46" s="23">
        <f>ROUND($P$46+$O$46,2)</f>
        <v>0</v>
      </c>
      <c r="R46" s="23"/>
      <c r="S46" s="57"/>
    </row>
    <row r="47" spans="2:19" s="4" customFormat="1" ht="12" customHeight="1" x14ac:dyDescent="0.2">
      <c r="B47" s="26"/>
      <c r="C47" s="27" t="s">
        <v>73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9"/>
      <c r="P47" s="29"/>
      <c r="Q47" s="29">
        <f>ROUND($Q$13,2)</f>
        <v>0</v>
      </c>
      <c r="R47" s="29"/>
      <c r="S47" s="29"/>
    </row>
    <row r="48" spans="2:19" s="1" customFormat="1" ht="11.1" customHeight="1" x14ac:dyDescent="0.2">
      <c r="B48" s="30"/>
      <c r="C48" s="31" t="s">
        <v>74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Q48" s="33"/>
      <c r="R48" s="33"/>
      <c r="S48" s="33"/>
    </row>
    <row r="49" spans="2:19" s="18" customFormat="1" ht="11.1" customHeight="1" x14ac:dyDescent="0.2">
      <c r="B49" s="34"/>
      <c r="C49" s="35" t="s">
        <v>75</v>
      </c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>
        <f>ROUND($P$13,2)</f>
        <v>0</v>
      </c>
      <c r="R49" s="38"/>
      <c r="S49" s="38"/>
    </row>
    <row r="50" spans="2:19" s="18" customFormat="1" ht="11.1" customHeight="1" x14ac:dyDescent="0.2">
      <c r="B50" s="34"/>
      <c r="C50" s="35" t="s">
        <v>76</v>
      </c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9">
        <f>ROUND($O$13,2)</f>
        <v>0</v>
      </c>
      <c r="R50" s="23"/>
      <c r="S50" s="23"/>
    </row>
    <row r="51" spans="2:19" s="18" customFormat="1" ht="11.1" customHeight="1" x14ac:dyDescent="0.2">
      <c r="B51" s="34"/>
      <c r="C51" s="35" t="s">
        <v>77</v>
      </c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9">
        <f>ROUND(($Q$47)*0.166666666666666,2)</f>
        <v>0</v>
      </c>
      <c r="R51" s="23"/>
      <c r="S51" s="23"/>
    </row>
    <row r="52" spans="2:19" s="1" customFormat="1" ht="44.1" customHeight="1" x14ac:dyDescent="0.2">
      <c r="B52" s="32"/>
      <c r="C52" s="40" t="s">
        <v>78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6">
        <f>ROUND($O$53+$O$54+$O$55+$O$56+$O$57+$O$58+$O$59+$O$60+$O$61+$O$62+$O$63+$O$64,2)</f>
        <v>0</v>
      </c>
      <c r="P52" s="36">
        <f>ROUND($P$53+$P$54+$P$55+$P$56+$P$57+$P$58+$P$59+$P$60+$P$61+$P$62+$P$63+$P$64,2)</f>
        <v>0</v>
      </c>
      <c r="Q52" s="36">
        <f>ROUND($Q$53+$Q$54+$Q$55+$Q$56+$Q$57+$Q$58+$Q$59+$Q$60+$Q$61+$Q$62+$Q$63+$Q$64,2)</f>
        <v>0</v>
      </c>
      <c r="R52" s="32"/>
      <c r="S52" s="32"/>
    </row>
    <row r="53" spans="2:19" s="1" customFormat="1" ht="11.1" customHeight="1" x14ac:dyDescent="0.2">
      <c r="B53" s="58"/>
      <c r="C53" s="58"/>
      <c r="D53" s="58"/>
      <c r="E53" s="59"/>
      <c r="F53" s="59"/>
      <c r="G53" s="59"/>
      <c r="H53" s="58"/>
      <c r="I53" s="60">
        <f>$F$53+$G$53+$H$53</f>
        <v>0</v>
      </c>
      <c r="J53" s="61">
        <v>1</v>
      </c>
      <c r="K53" s="60">
        <f>ROUND($I$53*$J$53,3)</f>
        <v>0</v>
      </c>
      <c r="L53" s="58"/>
      <c r="M53" s="58"/>
      <c r="N53" s="60">
        <f>ROUND($M$53+$L$53,2)</f>
        <v>0</v>
      </c>
      <c r="O53" s="60">
        <f>ROUND($I$53*$L$53,2)</f>
        <v>0</v>
      </c>
      <c r="P53" s="60">
        <f>ROUND($K$53*$M$53,2)</f>
        <v>0</v>
      </c>
      <c r="Q53" s="60">
        <f>ROUND($P$53+$O$53,2)</f>
        <v>0</v>
      </c>
      <c r="R53" s="59"/>
      <c r="S53" s="58"/>
    </row>
    <row r="54" spans="2:19" s="1" customFormat="1" ht="11.1" customHeight="1" x14ac:dyDescent="0.2">
      <c r="B54" s="58"/>
      <c r="C54" s="58"/>
      <c r="D54" s="58"/>
      <c r="E54" s="59"/>
      <c r="F54" s="59"/>
      <c r="G54" s="59"/>
      <c r="H54" s="58"/>
      <c r="I54" s="60">
        <f>$F$54+$G$54+$H$54</f>
        <v>0</v>
      </c>
      <c r="J54" s="61">
        <v>1</v>
      </c>
      <c r="K54" s="60">
        <f>ROUND($I$54*$J$54,3)</f>
        <v>0</v>
      </c>
      <c r="L54" s="58"/>
      <c r="M54" s="58"/>
      <c r="N54" s="60">
        <f>ROUND($M$54+$L$54,2)</f>
        <v>0</v>
      </c>
      <c r="O54" s="60">
        <f>ROUND($I$54*$L$54,2)</f>
        <v>0</v>
      </c>
      <c r="P54" s="60">
        <f>ROUND($K$54*$M$54,2)</f>
        <v>0</v>
      </c>
      <c r="Q54" s="60">
        <f>ROUND($P$54+$O$54,2)</f>
        <v>0</v>
      </c>
      <c r="R54" s="59"/>
      <c r="S54" s="58"/>
    </row>
    <row r="55" spans="2:19" s="1" customFormat="1" ht="11.1" customHeight="1" x14ac:dyDescent="0.2">
      <c r="B55" s="58"/>
      <c r="C55" s="58"/>
      <c r="D55" s="58"/>
      <c r="E55" s="59"/>
      <c r="F55" s="59"/>
      <c r="G55" s="59"/>
      <c r="H55" s="58"/>
      <c r="I55" s="60">
        <f>$F$55+$G$55+$H$55</f>
        <v>0</v>
      </c>
      <c r="J55" s="61">
        <v>1</v>
      </c>
      <c r="K55" s="60">
        <f>ROUND($I$55*$J$55,3)</f>
        <v>0</v>
      </c>
      <c r="L55" s="58"/>
      <c r="M55" s="58"/>
      <c r="N55" s="60">
        <f>ROUND($M$55+$L$55,2)</f>
        <v>0</v>
      </c>
      <c r="O55" s="60">
        <f>ROUND($I$55*$L$55,2)</f>
        <v>0</v>
      </c>
      <c r="P55" s="60">
        <f>ROUND($K$55*$M$55,2)</f>
        <v>0</v>
      </c>
      <c r="Q55" s="60">
        <f>ROUND($P$55+$O$55,2)</f>
        <v>0</v>
      </c>
      <c r="R55" s="59"/>
      <c r="S55" s="58"/>
    </row>
    <row r="56" spans="2:19" s="1" customFormat="1" ht="11.1" customHeight="1" x14ac:dyDescent="0.2">
      <c r="B56" s="58"/>
      <c r="C56" s="58"/>
      <c r="D56" s="58"/>
      <c r="E56" s="59"/>
      <c r="F56" s="59"/>
      <c r="G56" s="59"/>
      <c r="H56" s="58"/>
      <c r="I56" s="60">
        <f>$F$56+$G$56+$H$56</f>
        <v>0</v>
      </c>
      <c r="J56" s="61">
        <v>1</v>
      </c>
      <c r="K56" s="60">
        <f>ROUND($I$56*$J$56,3)</f>
        <v>0</v>
      </c>
      <c r="L56" s="58"/>
      <c r="M56" s="58"/>
      <c r="N56" s="60">
        <f>ROUND($M$56+$L$56,2)</f>
        <v>0</v>
      </c>
      <c r="O56" s="60">
        <f>ROUND($I$56*$L$56,2)</f>
        <v>0</v>
      </c>
      <c r="P56" s="60">
        <f>ROUND($K$56*$M$56,2)</f>
        <v>0</v>
      </c>
      <c r="Q56" s="60">
        <f>ROUND($P$56+$O$56,2)</f>
        <v>0</v>
      </c>
      <c r="R56" s="59"/>
      <c r="S56" s="58"/>
    </row>
    <row r="57" spans="2:19" s="1" customFormat="1" ht="11.1" customHeight="1" x14ac:dyDescent="0.2">
      <c r="B57" s="58"/>
      <c r="C57" s="58"/>
      <c r="D57" s="58"/>
      <c r="E57" s="59"/>
      <c r="F57" s="59"/>
      <c r="G57" s="59"/>
      <c r="H57" s="58"/>
      <c r="I57" s="60">
        <f>$F$57+$G$57+$H$57</f>
        <v>0</v>
      </c>
      <c r="J57" s="61">
        <v>1</v>
      </c>
      <c r="K57" s="60">
        <f>ROUND($I$57*$J$57,3)</f>
        <v>0</v>
      </c>
      <c r="L57" s="58"/>
      <c r="M57" s="58"/>
      <c r="N57" s="60">
        <f>ROUND($M$57+$L$57,2)</f>
        <v>0</v>
      </c>
      <c r="O57" s="60">
        <f>ROUND($I$57*$L$57,2)</f>
        <v>0</v>
      </c>
      <c r="P57" s="60">
        <f>ROUND($K$57*$M$57,2)</f>
        <v>0</v>
      </c>
      <c r="Q57" s="60">
        <f>ROUND($P$57+$O$57,2)</f>
        <v>0</v>
      </c>
      <c r="R57" s="59"/>
      <c r="S57" s="58"/>
    </row>
    <row r="58" spans="2:19" s="1" customFormat="1" ht="11.1" customHeight="1" x14ac:dyDescent="0.2">
      <c r="B58" s="58"/>
      <c r="C58" s="58"/>
      <c r="D58" s="58"/>
      <c r="E58" s="59"/>
      <c r="F58" s="59"/>
      <c r="G58" s="59"/>
      <c r="H58" s="58"/>
      <c r="I58" s="60">
        <f>$F$58+$G$58+$H$58</f>
        <v>0</v>
      </c>
      <c r="J58" s="61">
        <v>1</v>
      </c>
      <c r="K58" s="60">
        <f>ROUND($I$58*$J$58,3)</f>
        <v>0</v>
      </c>
      <c r="L58" s="58"/>
      <c r="M58" s="58"/>
      <c r="N58" s="60">
        <f>ROUND($M$58+$L$58,2)</f>
        <v>0</v>
      </c>
      <c r="O58" s="60">
        <f>ROUND($I$58*$L$58,2)</f>
        <v>0</v>
      </c>
      <c r="P58" s="60">
        <f>ROUND($K$58*$M$58,2)</f>
        <v>0</v>
      </c>
      <c r="Q58" s="60">
        <f>ROUND($P$58+$O$58,2)</f>
        <v>0</v>
      </c>
      <c r="R58" s="59"/>
      <c r="S58" s="58"/>
    </row>
    <row r="59" spans="2:19" s="1" customFormat="1" ht="11.1" customHeight="1" x14ac:dyDescent="0.2">
      <c r="B59" s="58"/>
      <c r="C59" s="58"/>
      <c r="D59" s="58"/>
      <c r="E59" s="59"/>
      <c r="F59" s="59"/>
      <c r="G59" s="59"/>
      <c r="H59" s="58"/>
      <c r="I59" s="60">
        <f>$F$59+$G$59+$H$59</f>
        <v>0</v>
      </c>
      <c r="J59" s="61">
        <v>1</v>
      </c>
      <c r="K59" s="60">
        <f>ROUND($I$59*$J$59,3)</f>
        <v>0</v>
      </c>
      <c r="L59" s="58"/>
      <c r="M59" s="58"/>
      <c r="N59" s="60">
        <f>ROUND($M$59+$L$59,2)</f>
        <v>0</v>
      </c>
      <c r="O59" s="60">
        <f>ROUND($I$59*$L$59,2)</f>
        <v>0</v>
      </c>
      <c r="P59" s="60">
        <f>ROUND($K$59*$M$59,2)</f>
        <v>0</v>
      </c>
      <c r="Q59" s="60">
        <f>ROUND($P$59+$O$59,2)</f>
        <v>0</v>
      </c>
      <c r="R59" s="59"/>
      <c r="S59" s="58"/>
    </row>
    <row r="60" spans="2:19" s="1" customFormat="1" ht="11.1" customHeight="1" x14ac:dyDescent="0.2">
      <c r="B60" s="58"/>
      <c r="C60" s="58"/>
      <c r="D60" s="58"/>
      <c r="E60" s="59"/>
      <c r="F60" s="59"/>
      <c r="G60" s="59"/>
      <c r="H60" s="58"/>
      <c r="I60" s="60">
        <f>$F$60+$G$60+$H$60</f>
        <v>0</v>
      </c>
      <c r="J60" s="61">
        <v>1</v>
      </c>
      <c r="K60" s="60">
        <f>ROUND($I$60*$J$60,3)</f>
        <v>0</v>
      </c>
      <c r="L60" s="58"/>
      <c r="M60" s="58"/>
      <c r="N60" s="60">
        <f>ROUND($M$60+$L$60,2)</f>
        <v>0</v>
      </c>
      <c r="O60" s="60">
        <f>ROUND($I$60*$L$60,2)</f>
        <v>0</v>
      </c>
      <c r="P60" s="60">
        <f>ROUND($K$60*$M$60,2)</f>
        <v>0</v>
      </c>
      <c r="Q60" s="60">
        <f>ROUND($P$60+$O$60,2)</f>
        <v>0</v>
      </c>
      <c r="R60" s="59"/>
      <c r="S60" s="58"/>
    </row>
    <row r="61" spans="2:19" s="1" customFormat="1" ht="11.1" customHeight="1" x14ac:dyDescent="0.2">
      <c r="B61" s="58"/>
      <c r="C61" s="58"/>
      <c r="D61" s="58"/>
      <c r="E61" s="59"/>
      <c r="F61" s="59"/>
      <c r="G61" s="59"/>
      <c r="H61" s="58"/>
      <c r="I61" s="60">
        <f>$F$61+$G$61+$H$61</f>
        <v>0</v>
      </c>
      <c r="J61" s="61">
        <v>1</v>
      </c>
      <c r="K61" s="60">
        <f>ROUND($I$61*$J$61,3)</f>
        <v>0</v>
      </c>
      <c r="L61" s="58"/>
      <c r="M61" s="58"/>
      <c r="N61" s="60">
        <f>ROUND($M$61+$L$61,2)</f>
        <v>0</v>
      </c>
      <c r="O61" s="60">
        <f>ROUND($I$61*$L$61,2)</f>
        <v>0</v>
      </c>
      <c r="P61" s="60">
        <f>ROUND($K$61*$M$61,2)</f>
        <v>0</v>
      </c>
      <c r="Q61" s="60">
        <f>ROUND($P$61+$O$61,2)</f>
        <v>0</v>
      </c>
      <c r="R61" s="59"/>
      <c r="S61" s="58"/>
    </row>
    <row r="62" spans="2:19" s="1" customFormat="1" ht="11.1" customHeight="1" x14ac:dyDescent="0.2">
      <c r="B62" s="58"/>
      <c r="C62" s="58"/>
      <c r="D62" s="58"/>
      <c r="E62" s="59"/>
      <c r="F62" s="59"/>
      <c r="G62" s="59"/>
      <c r="H62" s="58"/>
      <c r="I62" s="60">
        <f>$F$62+$G$62+$H$62</f>
        <v>0</v>
      </c>
      <c r="J62" s="61">
        <v>1</v>
      </c>
      <c r="K62" s="60">
        <f>ROUND($I$62*$J$62,3)</f>
        <v>0</v>
      </c>
      <c r="L62" s="58"/>
      <c r="M62" s="58"/>
      <c r="N62" s="60">
        <f>ROUND($M$62+$L$62,2)</f>
        <v>0</v>
      </c>
      <c r="O62" s="60">
        <f>ROUND($I$62*$L$62,2)</f>
        <v>0</v>
      </c>
      <c r="P62" s="60">
        <f>ROUND($K$62*$M$62,2)</f>
        <v>0</v>
      </c>
      <c r="Q62" s="60">
        <f>ROUND($P$62+$O$62,2)</f>
        <v>0</v>
      </c>
      <c r="R62" s="59"/>
      <c r="S62" s="58"/>
    </row>
    <row r="63" spans="2:19" s="1" customFormat="1" ht="11.1" customHeight="1" x14ac:dyDescent="0.2">
      <c r="B63" s="58"/>
      <c r="C63" s="58"/>
      <c r="D63" s="58"/>
      <c r="E63" s="59"/>
      <c r="F63" s="59"/>
      <c r="G63" s="59"/>
      <c r="H63" s="58"/>
      <c r="I63" s="60">
        <f>$F$63+$G$63+$H$63</f>
        <v>0</v>
      </c>
      <c r="J63" s="61">
        <v>1</v>
      </c>
      <c r="K63" s="60">
        <f>ROUND($I$63*$J$63,3)</f>
        <v>0</v>
      </c>
      <c r="L63" s="58"/>
      <c r="M63" s="58"/>
      <c r="N63" s="60">
        <f>ROUND($M$63+$L$63,2)</f>
        <v>0</v>
      </c>
      <c r="O63" s="60">
        <f>ROUND($I$63*$L$63,2)</f>
        <v>0</v>
      </c>
      <c r="P63" s="60">
        <f>ROUND($K$63*$M$63,2)</f>
        <v>0</v>
      </c>
      <c r="Q63" s="60">
        <f>ROUND($P$63+$O$63,2)</f>
        <v>0</v>
      </c>
      <c r="R63" s="59"/>
      <c r="S63" s="58"/>
    </row>
    <row r="64" spans="2:19" s="1" customFormat="1" ht="11.1" customHeight="1" x14ac:dyDescent="0.2">
      <c r="B64" s="58"/>
      <c r="C64" s="58"/>
      <c r="D64" s="58"/>
      <c r="E64" s="59"/>
      <c r="F64" s="59"/>
      <c r="G64" s="59"/>
      <c r="H64" s="58"/>
      <c r="I64" s="60">
        <f>$F$64+$G$64+$H$64</f>
        <v>0</v>
      </c>
      <c r="J64" s="61">
        <v>1</v>
      </c>
      <c r="K64" s="60">
        <f>ROUND($I$64*$J$64,3)</f>
        <v>0</v>
      </c>
      <c r="L64" s="58"/>
      <c r="M64" s="58"/>
      <c r="N64" s="60">
        <f>ROUND($M$64+$L$64,2)</f>
        <v>0</v>
      </c>
      <c r="O64" s="60">
        <f>ROUND($I$64*$L$64,2)</f>
        <v>0</v>
      </c>
      <c r="P64" s="60">
        <f>ROUND($K$64*$M$64,2)</f>
        <v>0</v>
      </c>
      <c r="Q64" s="60">
        <f>ROUND($P$64+$O$64,2)</f>
        <v>0</v>
      </c>
      <c r="R64" s="59"/>
      <c r="S64" s="58"/>
    </row>
    <row r="65" spans="3:3" s="1" customFormat="1" ht="11.1" customHeight="1" x14ac:dyDescent="0.2"/>
    <row r="66" spans="3:3" s="1" customFormat="1" ht="11.1" customHeight="1" x14ac:dyDescent="0.2">
      <c r="C66" s="18" t="s">
        <v>79</v>
      </c>
    </row>
    <row r="67" spans="3:3" s="1" customFormat="1" ht="11.1" customHeight="1" x14ac:dyDescent="0.2"/>
    <row r="68" spans="3:3" s="1" customFormat="1" ht="11.1" customHeight="1" x14ac:dyDescent="0.2">
      <c r="C68" s="41" t="s">
        <v>80</v>
      </c>
    </row>
    <row r="69" spans="3:3" s="1" customFormat="1" ht="11.1" customHeight="1" x14ac:dyDescent="0.2"/>
  </sheetData>
  <sheetProtection algorithmName="SHA-512" hashValue="Pw5KThxbuBIR8wwZ4I3mJx571//8zR0gAcv6mVWfYHt3sJLcGGZOm8N6r9zE3JbCAHrO/NgtggVWlAwAok82pQ==" saltValue="noy79OAA/n9uW0w8Frf9Ag==" spinCount="100000" sheet="1" objects="1" scenarios="1"/>
  <mergeCells count="17">
    <mergeCell ref="Q10:Q11"/>
    <mergeCell ref="R10:R11"/>
    <mergeCell ref="S10:S11"/>
    <mergeCell ref="I10:I11"/>
    <mergeCell ref="J10:J11"/>
    <mergeCell ref="K10:K11"/>
    <mergeCell ref="L10:N10"/>
    <mergeCell ref="O10:P10"/>
    <mergeCell ref="B6:G6"/>
    <mergeCell ref="B7:G7"/>
    <mergeCell ref="B8:G8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Еремина Анастасия Ивановна</cp:lastModifiedBy>
  <dcterms:modified xsi:type="dcterms:W3CDTF">2023-08-18T10:31:25Z</dcterms:modified>
</cp:coreProperties>
</file>