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8. кв.13, Детский сад\ОВК\Претенденту\"/>
    </mc:Choice>
  </mc:AlternateContent>
  <xr:revisionPtr revIDLastSave="0" documentId="8_{69A6D4B2-61B1-444A-8E8E-DBDB6CAA830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68" i="1" l="1"/>
  <c r="K368" i="1"/>
  <c r="P368" i="1" s="1"/>
  <c r="Q368" i="1" s="1"/>
  <c r="I368" i="1"/>
  <c r="O368" i="1" s="1"/>
  <c r="N367" i="1"/>
  <c r="I367" i="1"/>
  <c r="N366" i="1"/>
  <c r="K366" i="1"/>
  <c r="P366" i="1" s="1"/>
  <c r="Q366" i="1" s="1"/>
  <c r="I366" i="1"/>
  <c r="O366" i="1" s="1"/>
  <c r="N365" i="1"/>
  <c r="I365" i="1"/>
  <c r="N364" i="1"/>
  <c r="K364" i="1"/>
  <c r="P364" i="1" s="1"/>
  <c r="Q364" i="1" s="1"/>
  <c r="I364" i="1"/>
  <c r="O364" i="1" s="1"/>
  <c r="N363" i="1"/>
  <c r="I363" i="1"/>
  <c r="N362" i="1"/>
  <c r="K362" i="1"/>
  <c r="P362" i="1" s="1"/>
  <c r="Q362" i="1" s="1"/>
  <c r="I362" i="1"/>
  <c r="O362" i="1" s="1"/>
  <c r="P361" i="1"/>
  <c r="Q361" i="1" s="1"/>
  <c r="O361" i="1"/>
  <c r="N361" i="1"/>
  <c r="I361" i="1"/>
  <c r="K361" i="1" s="1"/>
  <c r="N360" i="1"/>
  <c r="K360" i="1"/>
  <c r="P360" i="1" s="1"/>
  <c r="Q360" i="1" s="1"/>
  <c r="I360" i="1"/>
  <c r="O360" i="1" s="1"/>
  <c r="P359" i="1"/>
  <c r="Q359" i="1" s="1"/>
  <c r="O359" i="1"/>
  <c r="N359" i="1"/>
  <c r="I359" i="1"/>
  <c r="K359" i="1" s="1"/>
  <c r="N358" i="1"/>
  <c r="K358" i="1"/>
  <c r="P358" i="1" s="1"/>
  <c r="Q358" i="1" s="1"/>
  <c r="I358" i="1"/>
  <c r="O358" i="1" s="1"/>
  <c r="P357" i="1"/>
  <c r="O357" i="1"/>
  <c r="N357" i="1"/>
  <c r="I357" i="1"/>
  <c r="K357" i="1" s="1"/>
  <c r="N350" i="1"/>
  <c r="K350" i="1"/>
  <c r="P350" i="1" s="1"/>
  <c r="Q350" i="1" s="1"/>
  <c r="I350" i="1"/>
  <c r="O350" i="1" s="1"/>
  <c r="O349" i="1"/>
  <c r="N349" i="1"/>
  <c r="K349" i="1"/>
  <c r="P349" i="1" s="1"/>
  <c r="I349" i="1"/>
  <c r="N348" i="1"/>
  <c r="I348" i="1"/>
  <c r="O348" i="1" s="1"/>
  <c r="O347" i="1"/>
  <c r="N347" i="1"/>
  <c r="K347" i="1"/>
  <c r="P347" i="1" s="1"/>
  <c r="I347" i="1"/>
  <c r="P346" i="1"/>
  <c r="Q346" i="1" s="1"/>
  <c r="N346" i="1"/>
  <c r="K346" i="1"/>
  <c r="I346" i="1"/>
  <c r="O346" i="1" s="1"/>
  <c r="O345" i="1"/>
  <c r="N345" i="1"/>
  <c r="K345" i="1"/>
  <c r="P345" i="1" s="1"/>
  <c r="I345" i="1"/>
  <c r="N344" i="1"/>
  <c r="I344" i="1"/>
  <c r="O343" i="1"/>
  <c r="N343" i="1"/>
  <c r="K343" i="1"/>
  <c r="P343" i="1" s="1"/>
  <c r="I343" i="1"/>
  <c r="N342" i="1"/>
  <c r="K342" i="1"/>
  <c r="P342" i="1" s="1"/>
  <c r="I342" i="1"/>
  <c r="O342" i="1" s="1"/>
  <c r="O341" i="1"/>
  <c r="N341" i="1"/>
  <c r="K341" i="1"/>
  <c r="P341" i="1" s="1"/>
  <c r="Q341" i="1" s="1"/>
  <c r="I341" i="1"/>
  <c r="N340" i="1"/>
  <c r="I340" i="1"/>
  <c r="O340" i="1" s="1"/>
  <c r="O339" i="1"/>
  <c r="N339" i="1"/>
  <c r="K339" i="1"/>
  <c r="P339" i="1" s="1"/>
  <c r="I339" i="1"/>
  <c r="N338" i="1"/>
  <c r="I338" i="1"/>
  <c r="O338" i="1" s="1"/>
  <c r="O337" i="1"/>
  <c r="N337" i="1"/>
  <c r="K337" i="1"/>
  <c r="P337" i="1" s="1"/>
  <c r="I337" i="1"/>
  <c r="N336" i="1"/>
  <c r="I336" i="1"/>
  <c r="N334" i="1"/>
  <c r="K334" i="1"/>
  <c r="P334" i="1" s="1"/>
  <c r="Q334" i="1" s="1"/>
  <c r="I334" i="1"/>
  <c r="O334" i="1" s="1"/>
  <c r="P333" i="1"/>
  <c r="O333" i="1"/>
  <c r="N333" i="1"/>
  <c r="I333" i="1"/>
  <c r="K333" i="1" s="1"/>
  <c r="N332" i="1"/>
  <c r="K332" i="1"/>
  <c r="P332" i="1" s="1"/>
  <c r="I332" i="1"/>
  <c r="O332" i="1" s="1"/>
  <c r="P331" i="1"/>
  <c r="O331" i="1"/>
  <c r="N331" i="1"/>
  <c r="I331" i="1"/>
  <c r="K331" i="1" s="1"/>
  <c r="N330" i="1"/>
  <c r="K330" i="1"/>
  <c r="P330" i="1" s="1"/>
  <c r="Q330" i="1" s="1"/>
  <c r="I330" i="1"/>
  <c r="O330" i="1" s="1"/>
  <c r="O329" i="1"/>
  <c r="N329" i="1"/>
  <c r="I329" i="1"/>
  <c r="K329" i="1" s="1"/>
  <c r="P329" i="1" s="1"/>
  <c r="Q329" i="1" s="1"/>
  <c r="N328" i="1"/>
  <c r="K328" i="1"/>
  <c r="P328" i="1" s="1"/>
  <c r="Q328" i="1" s="1"/>
  <c r="I328" i="1"/>
  <c r="O328" i="1" s="1"/>
  <c r="O327" i="1"/>
  <c r="N327" i="1"/>
  <c r="I327" i="1"/>
  <c r="K327" i="1" s="1"/>
  <c r="P327" i="1" s="1"/>
  <c r="N324" i="1"/>
  <c r="I324" i="1"/>
  <c r="N321" i="1"/>
  <c r="K321" i="1"/>
  <c r="P321" i="1" s="1"/>
  <c r="Q321" i="1" s="1"/>
  <c r="I321" i="1"/>
  <c r="O321" i="1" s="1"/>
  <c r="N320" i="1"/>
  <c r="I320" i="1"/>
  <c r="N319" i="1"/>
  <c r="K319" i="1"/>
  <c r="P319" i="1" s="1"/>
  <c r="I319" i="1"/>
  <c r="O319" i="1" s="1"/>
  <c r="N318" i="1"/>
  <c r="I318" i="1"/>
  <c r="N317" i="1"/>
  <c r="K317" i="1"/>
  <c r="P317" i="1" s="1"/>
  <c r="Q317" i="1" s="1"/>
  <c r="I317" i="1"/>
  <c r="O317" i="1" s="1"/>
  <c r="N316" i="1"/>
  <c r="I316" i="1"/>
  <c r="N315" i="1"/>
  <c r="K315" i="1"/>
  <c r="P315" i="1" s="1"/>
  <c r="I315" i="1"/>
  <c r="O315" i="1" s="1"/>
  <c r="N314" i="1"/>
  <c r="I314" i="1"/>
  <c r="N313" i="1"/>
  <c r="K313" i="1"/>
  <c r="P313" i="1" s="1"/>
  <c r="Q313" i="1" s="1"/>
  <c r="I313" i="1"/>
  <c r="O313" i="1" s="1"/>
  <c r="N312" i="1"/>
  <c r="I312" i="1"/>
  <c r="N310" i="1"/>
  <c r="I310" i="1"/>
  <c r="O310" i="1" s="1"/>
  <c r="O309" i="1"/>
  <c r="N308" i="1"/>
  <c r="K308" i="1"/>
  <c r="P308" i="1" s="1"/>
  <c r="Q308" i="1" s="1"/>
  <c r="I308" i="1"/>
  <c r="O308" i="1" s="1"/>
  <c r="P307" i="1"/>
  <c r="N307" i="1"/>
  <c r="I307" i="1"/>
  <c r="K307" i="1" s="1"/>
  <c r="Q306" i="1"/>
  <c r="N306" i="1"/>
  <c r="K306" i="1"/>
  <c r="P306" i="1" s="1"/>
  <c r="I306" i="1"/>
  <c r="O306" i="1" s="1"/>
  <c r="P305" i="1"/>
  <c r="N305" i="1"/>
  <c r="I305" i="1"/>
  <c r="K305" i="1" s="1"/>
  <c r="N304" i="1"/>
  <c r="K304" i="1"/>
  <c r="P304" i="1" s="1"/>
  <c r="Q304" i="1" s="1"/>
  <c r="I304" i="1"/>
  <c r="O304" i="1" s="1"/>
  <c r="P303" i="1"/>
  <c r="N303" i="1"/>
  <c r="I303" i="1"/>
  <c r="K303" i="1" s="1"/>
  <c r="N302" i="1"/>
  <c r="I302" i="1"/>
  <c r="N301" i="1"/>
  <c r="I301" i="1"/>
  <c r="N300" i="1"/>
  <c r="K300" i="1"/>
  <c r="P300" i="1" s="1"/>
  <c r="I300" i="1"/>
  <c r="O300" i="1" s="1"/>
  <c r="P299" i="1"/>
  <c r="O299" i="1"/>
  <c r="N299" i="1"/>
  <c r="I299" i="1"/>
  <c r="K299" i="1" s="1"/>
  <c r="N298" i="1"/>
  <c r="I298" i="1"/>
  <c r="O298" i="1" s="1"/>
  <c r="P297" i="1"/>
  <c r="O297" i="1"/>
  <c r="N297" i="1"/>
  <c r="I297" i="1"/>
  <c r="K297" i="1" s="1"/>
  <c r="N296" i="1"/>
  <c r="I296" i="1"/>
  <c r="O296" i="1" s="1"/>
  <c r="P295" i="1"/>
  <c r="N295" i="1"/>
  <c r="I295" i="1"/>
  <c r="K295" i="1" s="1"/>
  <c r="N294" i="1"/>
  <c r="I294" i="1"/>
  <c r="O293" i="1"/>
  <c r="N293" i="1"/>
  <c r="K293" i="1"/>
  <c r="P293" i="1" s="1"/>
  <c r="Q293" i="1" s="1"/>
  <c r="I293" i="1"/>
  <c r="O292" i="1"/>
  <c r="N292" i="1"/>
  <c r="I292" i="1"/>
  <c r="K292" i="1" s="1"/>
  <c r="P292" i="1" s="1"/>
  <c r="O291" i="1"/>
  <c r="N291" i="1"/>
  <c r="K291" i="1"/>
  <c r="P291" i="1" s="1"/>
  <c r="Q291" i="1" s="1"/>
  <c r="I291" i="1"/>
  <c r="O290" i="1"/>
  <c r="N290" i="1"/>
  <c r="I290" i="1"/>
  <c r="K290" i="1" s="1"/>
  <c r="P290" i="1" s="1"/>
  <c r="Q290" i="1" s="1"/>
  <c r="O289" i="1"/>
  <c r="N289" i="1"/>
  <c r="K289" i="1"/>
  <c r="P289" i="1" s="1"/>
  <c r="Q289" i="1" s="1"/>
  <c r="I289" i="1"/>
  <c r="O288" i="1"/>
  <c r="N288" i="1"/>
  <c r="I288" i="1"/>
  <c r="K288" i="1" s="1"/>
  <c r="P288" i="1" s="1"/>
  <c r="Q288" i="1" s="1"/>
  <c r="O287" i="1"/>
  <c r="N287" i="1"/>
  <c r="K287" i="1"/>
  <c r="P287" i="1" s="1"/>
  <c r="Q287" i="1" s="1"/>
  <c r="I287" i="1"/>
  <c r="O286" i="1"/>
  <c r="N286" i="1"/>
  <c r="I286" i="1"/>
  <c r="K286" i="1" s="1"/>
  <c r="P286" i="1" s="1"/>
  <c r="Q286" i="1" s="1"/>
  <c r="O285" i="1"/>
  <c r="N285" i="1"/>
  <c r="K285" i="1"/>
  <c r="P285" i="1" s="1"/>
  <c r="Q285" i="1" s="1"/>
  <c r="I285" i="1"/>
  <c r="O284" i="1"/>
  <c r="N284" i="1"/>
  <c r="I284" i="1"/>
  <c r="K284" i="1" s="1"/>
  <c r="P284" i="1" s="1"/>
  <c r="Q284" i="1" s="1"/>
  <c r="O283" i="1"/>
  <c r="N283" i="1"/>
  <c r="K283" i="1"/>
  <c r="P283" i="1" s="1"/>
  <c r="Q283" i="1" s="1"/>
  <c r="I283" i="1"/>
  <c r="O282" i="1"/>
  <c r="N282" i="1"/>
  <c r="I282" i="1"/>
  <c r="K282" i="1" s="1"/>
  <c r="P282" i="1" s="1"/>
  <c r="N280" i="1"/>
  <c r="I280" i="1"/>
  <c r="O279" i="1"/>
  <c r="N279" i="1"/>
  <c r="I279" i="1"/>
  <c r="K279" i="1" s="1"/>
  <c r="P279" i="1" s="1"/>
  <c r="N278" i="1"/>
  <c r="I278" i="1"/>
  <c r="O277" i="1"/>
  <c r="N277" i="1"/>
  <c r="I277" i="1"/>
  <c r="K277" i="1" s="1"/>
  <c r="P277" i="1" s="1"/>
  <c r="N276" i="1"/>
  <c r="I276" i="1"/>
  <c r="O275" i="1"/>
  <c r="N275" i="1"/>
  <c r="I275" i="1"/>
  <c r="K275" i="1" s="1"/>
  <c r="P275" i="1" s="1"/>
  <c r="Q275" i="1" s="1"/>
  <c r="N274" i="1"/>
  <c r="I274" i="1"/>
  <c r="O273" i="1"/>
  <c r="N273" i="1"/>
  <c r="I273" i="1"/>
  <c r="K273" i="1" s="1"/>
  <c r="P273" i="1" s="1"/>
  <c r="Q273" i="1" s="1"/>
  <c r="N272" i="1"/>
  <c r="I272" i="1"/>
  <c r="O271" i="1"/>
  <c r="N271" i="1"/>
  <c r="I271" i="1"/>
  <c r="K271" i="1" s="1"/>
  <c r="P271" i="1" s="1"/>
  <c r="N270" i="1"/>
  <c r="I270" i="1"/>
  <c r="O269" i="1"/>
  <c r="N269" i="1"/>
  <c r="I269" i="1"/>
  <c r="K269" i="1" s="1"/>
  <c r="P269" i="1" s="1"/>
  <c r="N268" i="1"/>
  <c r="I268" i="1"/>
  <c r="O267" i="1"/>
  <c r="N267" i="1"/>
  <c r="I267" i="1"/>
  <c r="K267" i="1" s="1"/>
  <c r="P267" i="1" s="1"/>
  <c r="Q267" i="1" s="1"/>
  <c r="N266" i="1"/>
  <c r="I266" i="1"/>
  <c r="O265" i="1"/>
  <c r="N265" i="1"/>
  <c r="I265" i="1"/>
  <c r="K265" i="1" s="1"/>
  <c r="P265" i="1" s="1"/>
  <c r="Q265" i="1" s="1"/>
  <c r="N264" i="1"/>
  <c r="I264" i="1"/>
  <c r="O263" i="1"/>
  <c r="N263" i="1"/>
  <c r="I263" i="1"/>
  <c r="K263" i="1" s="1"/>
  <c r="P263" i="1" s="1"/>
  <c r="Q263" i="1" s="1"/>
  <c r="N262" i="1"/>
  <c r="I262" i="1"/>
  <c r="O261" i="1"/>
  <c r="N261" i="1"/>
  <c r="I261" i="1"/>
  <c r="K261" i="1" s="1"/>
  <c r="P261" i="1" s="1"/>
  <c r="N260" i="1"/>
  <c r="I260" i="1"/>
  <c r="N259" i="1"/>
  <c r="I259" i="1"/>
  <c r="K259" i="1" s="1"/>
  <c r="P259" i="1" s="1"/>
  <c r="N258" i="1"/>
  <c r="I258" i="1"/>
  <c r="N257" i="1"/>
  <c r="I257" i="1"/>
  <c r="K257" i="1" s="1"/>
  <c r="P257" i="1" s="1"/>
  <c r="N256" i="1"/>
  <c r="I256" i="1"/>
  <c r="O255" i="1"/>
  <c r="N255" i="1"/>
  <c r="I255" i="1"/>
  <c r="K255" i="1" s="1"/>
  <c r="P255" i="1" s="1"/>
  <c r="Q255" i="1" s="1"/>
  <c r="P254" i="1"/>
  <c r="Q254" i="1" s="1"/>
  <c r="N254" i="1"/>
  <c r="K254" i="1"/>
  <c r="I254" i="1"/>
  <c r="O254" i="1" s="1"/>
  <c r="P253" i="1"/>
  <c r="O253" i="1"/>
  <c r="N253" i="1"/>
  <c r="I253" i="1"/>
  <c r="K253" i="1" s="1"/>
  <c r="N252" i="1"/>
  <c r="I252" i="1"/>
  <c r="O252" i="1" s="1"/>
  <c r="P251" i="1"/>
  <c r="N251" i="1"/>
  <c r="I251" i="1"/>
  <c r="K251" i="1" s="1"/>
  <c r="N250" i="1"/>
  <c r="I250" i="1"/>
  <c r="O249" i="1"/>
  <c r="N249" i="1"/>
  <c r="K249" i="1"/>
  <c r="P249" i="1" s="1"/>
  <c r="Q249" i="1" s="1"/>
  <c r="I249" i="1"/>
  <c r="N248" i="1"/>
  <c r="I248" i="1"/>
  <c r="O247" i="1"/>
  <c r="N247" i="1"/>
  <c r="K247" i="1"/>
  <c r="P247" i="1" s="1"/>
  <c r="Q247" i="1" s="1"/>
  <c r="I247" i="1"/>
  <c r="O245" i="1"/>
  <c r="O244" i="1" s="1"/>
  <c r="N245" i="1"/>
  <c r="I245" i="1"/>
  <c r="K245" i="1" s="1"/>
  <c r="P245" i="1" s="1"/>
  <c r="N243" i="1"/>
  <c r="I243" i="1"/>
  <c r="O242" i="1"/>
  <c r="N242" i="1"/>
  <c r="K242" i="1"/>
  <c r="P242" i="1" s="1"/>
  <c r="Q242" i="1" s="1"/>
  <c r="I242" i="1"/>
  <c r="N241" i="1"/>
  <c r="I241" i="1"/>
  <c r="O240" i="1"/>
  <c r="N240" i="1"/>
  <c r="K240" i="1"/>
  <c r="P240" i="1" s="1"/>
  <c r="I240" i="1"/>
  <c r="N239" i="1"/>
  <c r="I239" i="1"/>
  <c r="O238" i="1"/>
  <c r="N238" i="1"/>
  <c r="K238" i="1"/>
  <c r="P238" i="1" s="1"/>
  <c r="Q238" i="1" s="1"/>
  <c r="I238" i="1"/>
  <c r="N237" i="1"/>
  <c r="I237" i="1"/>
  <c r="O236" i="1"/>
  <c r="N236" i="1"/>
  <c r="K236" i="1"/>
  <c r="P236" i="1" s="1"/>
  <c r="I236" i="1"/>
  <c r="N235" i="1"/>
  <c r="I235" i="1"/>
  <c r="O234" i="1"/>
  <c r="N234" i="1"/>
  <c r="K234" i="1"/>
  <c r="P234" i="1" s="1"/>
  <c r="Q234" i="1" s="1"/>
  <c r="I234" i="1"/>
  <c r="N233" i="1"/>
  <c r="I233" i="1"/>
  <c r="O232" i="1"/>
  <c r="N232" i="1"/>
  <c r="K232" i="1"/>
  <c r="P232" i="1" s="1"/>
  <c r="I232" i="1"/>
  <c r="N231" i="1"/>
  <c r="I231" i="1"/>
  <c r="O230" i="1"/>
  <c r="N230" i="1"/>
  <c r="K230" i="1"/>
  <c r="P230" i="1" s="1"/>
  <c r="Q230" i="1" s="1"/>
  <c r="I230" i="1"/>
  <c r="N229" i="1"/>
  <c r="I229" i="1"/>
  <c r="O228" i="1"/>
  <c r="N228" i="1"/>
  <c r="K228" i="1"/>
  <c r="P228" i="1" s="1"/>
  <c r="I228" i="1"/>
  <c r="N227" i="1"/>
  <c r="I227" i="1"/>
  <c r="N225" i="1"/>
  <c r="K225" i="1"/>
  <c r="P225" i="1" s="1"/>
  <c r="P224" i="1" s="1"/>
  <c r="I225" i="1"/>
  <c r="O225" i="1" s="1"/>
  <c r="O224" i="1" s="1"/>
  <c r="O223" i="1"/>
  <c r="O222" i="1" s="1"/>
  <c r="N223" i="1"/>
  <c r="K223" i="1"/>
  <c r="P223" i="1" s="1"/>
  <c r="I223" i="1"/>
  <c r="O221" i="1"/>
  <c r="N221" i="1"/>
  <c r="I221" i="1"/>
  <c r="K221" i="1" s="1"/>
  <c r="P221" i="1" s="1"/>
  <c r="N220" i="1"/>
  <c r="K220" i="1"/>
  <c r="P220" i="1" s="1"/>
  <c r="I220" i="1"/>
  <c r="O220" i="1" s="1"/>
  <c r="O219" i="1"/>
  <c r="N219" i="1"/>
  <c r="I219" i="1"/>
  <c r="K219" i="1" s="1"/>
  <c r="P219" i="1" s="1"/>
  <c r="N217" i="1"/>
  <c r="I217" i="1"/>
  <c r="O216" i="1"/>
  <c r="N216" i="1"/>
  <c r="K216" i="1"/>
  <c r="P216" i="1" s="1"/>
  <c r="I216" i="1"/>
  <c r="N215" i="1"/>
  <c r="I215" i="1"/>
  <c r="N211" i="1"/>
  <c r="K211" i="1"/>
  <c r="P211" i="1" s="1"/>
  <c r="I211" i="1"/>
  <c r="O211" i="1" s="1"/>
  <c r="O210" i="1"/>
  <c r="N210" i="1"/>
  <c r="I210" i="1"/>
  <c r="K210" i="1" s="1"/>
  <c r="P210" i="1" s="1"/>
  <c r="N209" i="1"/>
  <c r="K209" i="1"/>
  <c r="P209" i="1" s="1"/>
  <c r="I209" i="1"/>
  <c r="O209" i="1" s="1"/>
  <c r="O208" i="1"/>
  <c r="N208" i="1"/>
  <c r="I208" i="1"/>
  <c r="K208" i="1" s="1"/>
  <c r="P208" i="1" s="1"/>
  <c r="Q208" i="1" s="1"/>
  <c r="N207" i="1"/>
  <c r="K207" i="1"/>
  <c r="P207" i="1" s="1"/>
  <c r="Q207" i="1" s="1"/>
  <c r="I207" i="1"/>
  <c r="O207" i="1" s="1"/>
  <c r="O206" i="1"/>
  <c r="N206" i="1"/>
  <c r="I206" i="1"/>
  <c r="K206" i="1" s="1"/>
  <c r="P206" i="1" s="1"/>
  <c r="N205" i="1"/>
  <c r="K205" i="1"/>
  <c r="P205" i="1" s="1"/>
  <c r="Q205" i="1" s="1"/>
  <c r="I205" i="1"/>
  <c r="O205" i="1" s="1"/>
  <c r="O204" i="1"/>
  <c r="N204" i="1"/>
  <c r="I204" i="1"/>
  <c r="K204" i="1" s="1"/>
  <c r="P204" i="1" s="1"/>
  <c r="N203" i="1"/>
  <c r="K203" i="1"/>
  <c r="P203" i="1" s="1"/>
  <c r="I203" i="1"/>
  <c r="O203" i="1" s="1"/>
  <c r="O202" i="1"/>
  <c r="N202" i="1"/>
  <c r="I202" i="1"/>
  <c r="K202" i="1" s="1"/>
  <c r="P202" i="1" s="1"/>
  <c r="Q202" i="1" s="1"/>
  <c r="N201" i="1"/>
  <c r="K201" i="1"/>
  <c r="P201" i="1" s="1"/>
  <c r="I201" i="1"/>
  <c r="O201" i="1" s="1"/>
  <c r="O200" i="1"/>
  <c r="N200" i="1"/>
  <c r="I200" i="1"/>
  <c r="K200" i="1" s="1"/>
  <c r="P200" i="1" s="1"/>
  <c r="Q200" i="1" s="1"/>
  <c r="Q199" i="1"/>
  <c r="N199" i="1"/>
  <c r="K199" i="1"/>
  <c r="P199" i="1" s="1"/>
  <c r="I199" i="1"/>
  <c r="O199" i="1" s="1"/>
  <c r="O198" i="1"/>
  <c r="N198" i="1"/>
  <c r="I198" i="1"/>
  <c r="K198" i="1" s="1"/>
  <c r="P198" i="1" s="1"/>
  <c r="N197" i="1"/>
  <c r="K197" i="1"/>
  <c r="P197" i="1" s="1"/>
  <c r="Q197" i="1" s="1"/>
  <c r="I197" i="1"/>
  <c r="O197" i="1" s="1"/>
  <c r="O196" i="1"/>
  <c r="N196" i="1"/>
  <c r="I196" i="1"/>
  <c r="K196" i="1" s="1"/>
  <c r="P196" i="1" s="1"/>
  <c r="N195" i="1"/>
  <c r="K195" i="1"/>
  <c r="P195" i="1" s="1"/>
  <c r="I195" i="1"/>
  <c r="O195" i="1" s="1"/>
  <c r="O194" i="1"/>
  <c r="N194" i="1"/>
  <c r="I194" i="1"/>
  <c r="K194" i="1" s="1"/>
  <c r="P194" i="1" s="1"/>
  <c r="Q194" i="1" s="1"/>
  <c r="N193" i="1"/>
  <c r="K193" i="1"/>
  <c r="P193" i="1" s="1"/>
  <c r="I193" i="1"/>
  <c r="O193" i="1" s="1"/>
  <c r="O192" i="1"/>
  <c r="N192" i="1"/>
  <c r="I192" i="1"/>
  <c r="K192" i="1" s="1"/>
  <c r="P192" i="1" s="1"/>
  <c r="Q192" i="1" s="1"/>
  <c r="N191" i="1"/>
  <c r="K191" i="1"/>
  <c r="P191" i="1" s="1"/>
  <c r="Q191" i="1" s="1"/>
  <c r="I191" i="1"/>
  <c r="O191" i="1" s="1"/>
  <c r="P190" i="1"/>
  <c r="N190" i="1"/>
  <c r="I190" i="1"/>
  <c r="K190" i="1" s="1"/>
  <c r="N189" i="1"/>
  <c r="I189" i="1"/>
  <c r="N188" i="1"/>
  <c r="I188" i="1"/>
  <c r="N187" i="1"/>
  <c r="K187" i="1"/>
  <c r="P187" i="1" s="1"/>
  <c r="Q187" i="1" s="1"/>
  <c r="I187" i="1"/>
  <c r="O187" i="1" s="1"/>
  <c r="O186" i="1"/>
  <c r="N186" i="1"/>
  <c r="I186" i="1"/>
  <c r="K186" i="1" s="1"/>
  <c r="P186" i="1" s="1"/>
  <c r="P185" i="1"/>
  <c r="N185" i="1"/>
  <c r="K185" i="1"/>
  <c r="I185" i="1"/>
  <c r="O185" i="1" s="1"/>
  <c r="P184" i="1"/>
  <c r="O184" i="1"/>
  <c r="N184" i="1"/>
  <c r="I184" i="1"/>
  <c r="K184" i="1" s="1"/>
  <c r="N183" i="1"/>
  <c r="I183" i="1"/>
  <c r="O183" i="1" s="1"/>
  <c r="P182" i="1"/>
  <c r="N182" i="1"/>
  <c r="I182" i="1"/>
  <c r="K182" i="1" s="1"/>
  <c r="N181" i="1"/>
  <c r="I181" i="1"/>
  <c r="N180" i="1"/>
  <c r="I180" i="1"/>
  <c r="N179" i="1"/>
  <c r="K179" i="1"/>
  <c r="P179" i="1" s="1"/>
  <c r="I179" i="1"/>
  <c r="O179" i="1" s="1"/>
  <c r="N177" i="1"/>
  <c r="K177" i="1"/>
  <c r="P177" i="1" s="1"/>
  <c r="Q177" i="1" s="1"/>
  <c r="I177" i="1"/>
  <c r="O177" i="1" s="1"/>
  <c r="O176" i="1"/>
  <c r="N176" i="1"/>
  <c r="I176" i="1"/>
  <c r="K176" i="1" s="1"/>
  <c r="P176" i="1" s="1"/>
  <c r="Q176" i="1" s="1"/>
  <c r="N175" i="1"/>
  <c r="K175" i="1"/>
  <c r="P175" i="1" s="1"/>
  <c r="Q175" i="1" s="1"/>
  <c r="I175" i="1"/>
  <c r="O175" i="1" s="1"/>
  <c r="O174" i="1"/>
  <c r="N174" i="1"/>
  <c r="I174" i="1"/>
  <c r="K174" i="1" s="1"/>
  <c r="P174" i="1" s="1"/>
  <c r="N173" i="1"/>
  <c r="K173" i="1"/>
  <c r="P173" i="1" s="1"/>
  <c r="I173" i="1"/>
  <c r="O173" i="1" s="1"/>
  <c r="O172" i="1"/>
  <c r="N172" i="1"/>
  <c r="I172" i="1"/>
  <c r="K172" i="1" s="1"/>
  <c r="P172" i="1" s="1"/>
  <c r="N171" i="1"/>
  <c r="K171" i="1"/>
  <c r="P171" i="1" s="1"/>
  <c r="Q171" i="1" s="1"/>
  <c r="I171" i="1"/>
  <c r="O171" i="1" s="1"/>
  <c r="O170" i="1"/>
  <c r="N170" i="1"/>
  <c r="I170" i="1"/>
  <c r="K170" i="1" s="1"/>
  <c r="P170" i="1" s="1"/>
  <c r="N169" i="1"/>
  <c r="K169" i="1"/>
  <c r="P169" i="1" s="1"/>
  <c r="I169" i="1"/>
  <c r="O169" i="1" s="1"/>
  <c r="O164" i="1"/>
  <c r="N164" i="1"/>
  <c r="I164" i="1"/>
  <c r="K164" i="1" s="1"/>
  <c r="P164" i="1" s="1"/>
  <c r="Q164" i="1" s="1"/>
  <c r="N163" i="1"/>
  <c r="K163" i="1"/>
  <c r="P163" i="1" s="1"/>
  <c r="I163" i="1"/>
  <c r="O163" i="1" s="1"/>
  <c r="Q163" i="1" s="1"/>
  <c r="O162" i="1"/>
  <c r="N162" i="1"/>
  <c r="I162" i="1"/>
  <c r="K162" i="1" s="1"/>
  <c r="P162" i="1" s="1"/>
  <c r="Q161" i="1"/>
  <c r="N161" i="1"/>
  <c r="K161" i="1"/>
  <c r="P161" i="1" s="1"/>
  <c r="I161" i="1"/>
  <c r="O161" i="1" s="1"/>
  <c r="O160" i="1"/>
  <c r="N160" i="1"/>
  <c r="I160" i="1"/>
  <c r="K160" i="1" s="1"/>
  <c r="P160" i="1" s="1"/>
  <c r="N159" i="1"/>
  <c r="K159" i="1"/>
  <c r="P159" i="1" s="1"/>
  <c r="Q159" i="1" s="1"/>
  <c r="I159" i="1"/>
  <c r="O159" i="1" s="1"/>
  <c r="O158" i="1"/>
  <c r="N158" i="1"/>
  <c r="I158" i="1"/>
  <c r="K158" i="1" s="1"/>
  <c r="P158" i="1" s="1"/>
  <c r="Q158" i="1" s="1"/>
  <c r="N157" i="1"/>
  <c r="K157" i="1"/>
  <c r="P157" i="1" s="1"/>
  <c r="Q157" i="1" s="1"/>
  <c r="I157" i="1"/>
  <c r="O157" i="1" s="1"/>
  <c r="O156" i="1"/>
  <c r="N156" i="1"/>
  <c r="I156" i="1"/>
  <c r="K156" i="1" s="1"/>
  <c r="P156" i="1" s="1"/>
  <c r="N155" i="1"/>
  <c r="K155" i="1"/>
  <c r="P155" i="1" s="1"/>
  <c r="I155" i="1"/>
  <c r="O155" i="1" s="1"/>
  <c r="O154" i="1"/>
  <c r="N154" i="1"/>
  <c r="I154" i="1"/>
  <c r="K154" i="1" s="1"/>
  <c r="P154" i="1" s="1"/>
  <c r="N153" i="1"/>
  <c r="K153" i="1"/>
  <c r="P153" i="1" s="1"/>
  <c r="Q153" i="1" s="1"/>
  <c r="I153" i="1"/>
  <c r="O153" i="1" s="1"/>
  <c r="O152" i="1" s="1"/>
  <c r="N150" i="1"/>
  <c r="K150" i="1"/>
  <c r="P150" i="1" s="1"/>
  <c r="I150" i="1"/>
  <c r="O150" i="1" s="1"/>
  <c r="Q150" i="1" s="1"/>
  <c r="O149" i="1"/>
  <c r="N149" i="1"/>
  <c r="I149" i="1"/>
  <c r="K149" i="1" s="1"/>
  <c r="P149" i="1" s="1"/>
  <c r="Q148" i="1"/>
  <c r="N148" i="1"/>
  <c r="K148" i="1"/>
  <c r="P148" i="1" s="1"/>
  <c r="I148" i="1"/>
  <c r="O148" i="1" s="1"/>
  <c r="O147" i="1"/>
  <c r="N147" i="1"/>
  <c r="I147" i="1"/>
  <c r="K147" i="1" s="1"/>
  <c r="P147" i="1" s="1"/>
  <c r="N146" i="1"/>
  <c r="K146" i="1"/>
  <c r="P146" i="1" s="1"/>
  <c r="Q146" i="1" s="1"/>
  <c r="I146" i="1"/>
  <c r="O146" i="1" s="1"/>
  <c r="O145" i="1"/>
  <c r="N145" i="1"/>
  <c r="I145" i="1"/>
  <c r="K145" i="1" s="1"/>
  <c r="P145" i="1" s="1"/>
  <c r="N143" i="1"/>
  <c r="I143" i="1"/>
  <c r="N141" i="1"/>
  <c r="K141" i="1"/>
  <c r="P141" i="1" s="1"/>
  <c r="Q141" i="1" s="1"/>
  <c r="I141" i="1"/>
  <c r="O141" i="1" s="1"/>
  <c r="O140" i="1"/>
  <c r="N140" i="1"/>
  <c r="I140" i="1"/>
  <c r="K140" i="1" s="1"/>
  <c r="P140" i="1" s="1"/>
  <c r="Q140" i="1" s="1"/>
  <c r="N139" i="1"/>
  <c r="K139" i="1"/>
  <c r="P139" i="1" s="1"/>
  <c r="I139" i="1"/>
  <c r="O139" i="1" s="1"/>
  <c r="O137" i="1"/>
  <c r="N137" i="1"/>
  <c r="K137" i="1"/>
  <c r="P137" i="1" s="1"/>
  <c r="I137" i="1"/>
  <c r="N136" i="1"/>
  <c r="I136" i="1"/>
  <c r="N133" i="1"/>
  <c r="I133" i="1"/>
  <c r="O132" i="1"/>
  <c r="N132" i="1"/>
  <c r="K132" i="1"/>
  <c r="P132" i="1" s="1"/>
  <c r="I132" i="1"/>
  <c r="N131" i="1"/>
  <c r="I131" i="1"/>
  <c r="O130" i="1"/>
  <c r="N130" i="1"/>
  <c r="K130" i="1"/>
  <c r="P130" i="1" s="1"/>
  <c r="Q130" i="1" s="1"/>
  <c r="I130" i="1"/>
  <c r="N129" i="1"/>
  <c r="I129" i="1"/>
  <c r="O128" i="1"/>
  <c r="N128" i="1"/>
  <c r="K128" i="1"/>
  <c r="P128" i="1" s="1"/>
  <c r="I128" i="1"/>
  <c r="N124" i="1"/>
  <c r="K124" i="1"/>
  <c r="P124" i="1" s="1"/>
  <c r="I124" i="1"/>
  <c r="O124" i="1" s="1"/>
  <c r="Q124" i="1" s="1"/>
  <c r="O123" i="1"/>
  <c r="N123" i="1"/>
  <c r="I123" i="1"/>
  <c r="K123" i="1" s="1"/>
  <c r="P123" i="1" s="1"/>
  <c r="N122" i="1"/>
  <c r="K122" i="1"/>
  <c r="P122" i="1" s="1"/>
  <c r="Q122" i="1" s="1"/>
  <c r="I122" i="1"/>
  <c r="O122" i="1" s="1"/>
  <c r="O121" i="1"/>
  <c r="O117" i="1" s="1"/>
  <c r="N121" i="1"/>
  <c r="I121" i="1"/>
  <c r="K121" i="1" s="1"/>
  <c r="P121" i="1" s="1"/>
  <c r="N120" i="1"/>
  <c r="K120" i="1"/>
  <c r="I120" i="1"/>
  <c r="O120" i="1" s="1"/>
  <c r="O116" i="1"/>
  <c r="O115" i="1" s="1"/>
  <c r="N116" i="1"/>
  <c r="K116" i="1"/>
  <c r="P116" i="1" s="1"/>
  <c r="I116" i="1"/>
  <c r="O114" i="1"/>
  <c r="N114" i="1"/>
  <c r="I114" i="1"/>
  <c r="K114" i="1" s="1"/>
  <c r="P114" i="1" s="1"/>
  <c r="N113" i="1"/>
  <c r="K113" i="1"/>
  <c r="P113" i="1" s="1"/>
  <c r="Q113" i="1" s="1"/>
  <c r="I113" i="1"/>
  <c r="O113" i="1" s="1"/>
  <c r="O112" i="1"/>
  <c r="N112" i="1"/>
  <c r="I112" i="1"/>
  <c r="K112" i="1" s="1"/>
  <c r="P112" i="1" s="1"/>
  <c r="Q112" i="1" s="1"/>
  <c r="N111" i="1"/>
  <c r="K111" i="1"/>
  <c r="P111" i="1" s="1"/>
  <c r="I111" i="1"/>
  <c r="O111" i="1" s="1"/>
  <c r="O110" i="1"/>
  <c r="N110" i="1"/>
  <c r="I110" i="1"/>
  <c r="K110" i="1" s="1"/>
  <c r="P110" i="1" s="1"/>
  <c r="N109" i="1"/>
  <c r="K109" i="1"/>
  <c r="P109" i="1" s="1"/>
  <c r="Q109" i="1" s="1"/>
  <c r="I109" i="1"/>
  <c r="O109" i="1" s="1"/>
  <c r="O108" i="1" s="1"/>
  <c r="O107" i="1"/>
  <c r="O106" i="1" s="1"/>
  <c r="N107" i="1"/>
  <c r="K107" i="1"/>
  <c r="P107" i="1" s="1"/>
  <c r="I107" i="1"/>
  <c r="P106" i="1"/>
  <c r="O105" i="1"/>
  <c r="N105" i="1"/>
  <c r="I105" i="1"/>
  <c r="K105" i="1" s="1"/>
  <c r="P105" i="1" s="1"/>
  <c r="N104" i="1"/>
  <c r="K104" i="1"/>
  <c r="P104" i="1" s="1"/>
  <c r="I104" i="1"/>
  <c r="O104" i="1" s="1"/>
  <c r="O103" i="1"/>
  <c r="N103" i="1"/>
  <c r="I103" i="1"/>
  <c r="K103" i="1" s="1"/>
  <c r="P103" i="1" s="1"/>
  <c r="Q103" i="1" s="1"/>
  <c r="N102" i="1"/>
  <c r="K102" i="1"/>
  <c r="P102" i="1" s="1"/>
  <c r="Q102" i="1" s="1"/>
  <c r="I102" i="1"/>
  <c r="O102" i="1" s="1"/>
  <c r="O101" i="1"/>
  <c r="O100" i="1"/>
  <c r="N100" i="1"/>
  <c r="K100" i="1"/>
  <c r="P100" i="1" s="1"/>
  <c r="Q100" i="1" s="1"/>
  <c r="I100" i="1"/>
  <c r="N99" i="1"/>
  <c r="I99" i="1"/>
  <c r="O98" i="1"/>
  <c r="N98" i="1"/>
  <c r="K98" i="1"/>
  <c r="P98" i="1" s="1"/>
  <c r="I98" i="1"/>
  <c r="N97" i="1"/>
  <c r="I97" i="1"/>
  <c r="O96" i="1"/>
  <c r="N96" i="1"/>
  <c r="K96" i="1"/>
  <c r="P96" i="1" s="1"/>
  <c r="Q96" i="1" s="1"/>
  <c r="I96" i="1"/>
  <c r="N95" i="1"/>
  <c r="I95" i="1"/>
  <c r="O91" i="1"/>
  <c r="N91" i="1"/>
  <c r="I91" i="1"/>
  <c r="K91" i="1" s="1"/>
  <c r="P91" i="1" s="1"/>
  <c r="N90" i="1"/>
  <c r="K90" i="1"/>
  <c r="I90" i="1"/>
  <c r="O90" i="1" s="1"/>
  <c r="N88" i="1"/>
  <c r="I88" i="1"/>
  <c r="O87" i="1"/>
  <c r="N87" i="1"/>
  <c r="K87" i="1"/>
  <c r="P87" i="1" s="1"/>
  <c r="I87" i="1"/>
  <c r="N86" i="1"/>
  <c r="I86" i="1"/>
  <c r="O85" i="1"/>
  <c r="N85" i="1"/>
  <c r="K85" i="1"/>
  <c r="P85" i="1" s="1"/>
  <c r="Q85" i="1" s="1"/>
  <c r="I85" i="1"/>
  <c r="N84" i="1"/>
  <c r="I84" i="1"/>
  <c r="O83" i="1"/>
  <c r="N83" i="1"/>
  <c r="K83" i="1"/>
  <c r="P83" i="1" s="1"/>
  <c r="Q83" i="1" s="1"/>
  <c r="I83" i="1"/>
  <c r="N82" i="1"/>
  <c r="I82" i="1"/>
  <c r="O81" i="1"/>
  <c r="N81" i="1"/>
  <c r="K81" i="1"/>
  <c r="P81" i="1" s="1"/>
  <c r="Q81" i="1" s="1"/>
  <c r="I81" i="1"/>
  <c r="N80" i="1"/>
  <c r="I80" i="1"/>
  <c r="O79" i="1"/>
  <c r="N79" i="1"/>
  <c r="K79" i="1"/>
  <c r="P79" i="1" s="1"/>
  <c r="Q79" i="1" s="1"/>
  <c r="I79" i="1"/>
  <c r="N78" i="1"/>
  <c r="I78" i="1"/>
  <c r="O77" i="1"/>
  <c r="N77" i="1"/>
  <c r="K77" i="1"/>
  <c r="P77" i="1" s="1"/>
  <c r="Q77" i="1" s="1"/>
  <c r="I77" i="1"/>
  <c r="N76" i="1"/>
  <c r="I76" i="1"/>
  <c r="O75" i="1"/>
  <c r="N75" i="1"/>
  <c r="K75" i="1"/>
  <c r="P75" i="1" s="1"/>
  <c r="Q75" i="1" s="1"/>
  <c r="I75" i="1"/>
  <c r="N74" i="1"/>
  <c r="I74" i="1"/>
  <c r="O73" i="1"/>
  <c r="N73" i="1"/>
  <c r="K73" i="1"/>
  <c r="P73" i="1" s="1"/>
  <c r="Q73" i="1" s="1"/>
  <c r="I73" i="1"/>
  <c r="N72" i="1"/>
  <c r="I72" i="1"/>
  <c r="O71" i="1"/>
  <c r="N71" i="1"/>
  <c r="K71" i="1"/>
  <c r="P71" i="1" s="1"/>
  <c r="Q71" i="1" s="1"/>
  <c r="I71" i="1"/>
  <c r="N70" i="1"/>
  <c r="I70" i="1"/>
  <c r="O69" i="1"/>
  <c r="N69" i="1"/>
  <c r="K69" i="1"/>
  <c r="P69" i="1" s="1"/>
  <c r="Q69" i="1" s="1"/>
  <c r="I69" i="1"/>
  <c r="N68" i="1"/>
  <c r="I68" i="1"/>
  <c r="O67" i="1"/>
  <c r="N67" i="1"/>
  <c r="K67" i="1"/>
  <c r="P67" i="1" s="1"/>
  <c r="Q67" i="1" s="1"/>
  <c r="I67" i="1"/>
  <c r="N66" i="1"/>
  <c r="I66" i="1"/>
  <c r="O65" i="1"/>
  <c r="N65" i="1"/>
  <c r="K65" i="1"/>
  <c r="P65" i="1" s="1"/>
  <c r="Q65" i="1" s="1"/>
  <c r="I65" i="1"/>
  <c r="N64" i="1"/>
  <c r="I64" i="1"/>
  <c r="O63" i="1"/>
  <c r="N63" i="1"/>
  <c r="K63" i="1"/>
  <c r="P63" i="1" s="1"/>
  <c r="Q63" i="1" s="1"/>
  <c r="I63" i="1"/>
  <c r="N62" i="1"/>
  <c r="I62" i="1"/>
  <c r="O61" i="1"/>
  <c r="N61" i="1"/>
  <c r="K61" i="1"/>
  <c r="P61" i="1" s="1"/>
  <c r="Q61" i="1" s="1"/>
  <c r="I61" i="1"/>
  <c r="N60" i="1"/>
  <c r="I60" i="1"/>
  <c r="O59" i="1"/>
  <c r="N59" i="1"/>
  <c r="K59" i="1"/>
  <c r="P59" i="1" s="1"/>
  <c r="Q59" i="1" s="1"/>
  <c r="I59" i="1"/>
  <c r="N58" i="1"/>
  <c r="I58" i="1"/>
  <c r="O57" i="1"/>
  <c r="N57" i="1"/>
  <c r="K57" i="1"/>
  <c r="P57" i="1" s="1"/>
  <c r="Q57" i="1" s="1"/>
  <c r="I57" i="1"/>
  <c r="N56" i="1"/>
  <c r="I56" i="1"/>
  <c r="O55" i="1"/>
  <c r="N55" i="1"/>
  <c r="K55" i="1"/>
  <c r="P55" i="1" s="1"/>
  <c r="Q55" i="1" s="1"/>
  <c r="I55" i="1"/>
  <c r="N54" i="1"/>
  <c r="I54" i="1"/>
  <c r="O53" i="1"/>
  <c r="N53" i="1"/>
  <c r="K53" i="1"/>
  <c r="P53" i="1" s="1"/>
  <c r="I53" i="1"/>
  <c r="N49" i="1"/>
  <c r="K49" i="1"/>
  <c r="P49" i="1" s="1"/>
  <c r="Q49" i="1" s="1"/>
  <c r="I49" i="1"/>
  <c r="O49" i="1" s="1"/>
  <c r="O48" i="1"/>
  <c r="N48" i="1"/>
  <c r="I48" i="1"/>
  <c r="K48" i="1" s="1"/>
  <c r="P48" i="1" s="1"/>
  <c r="N47" i="1"/>
  <c r="K47" i="1"/>
  <c r="P47" i="1" s="1"/>
  <c r="Q47" i="1" s="1"/>
  <c r="I47" i="1"/>
  <c r="O47" i="1" s="1"/>
  <c r="O46" i="1"/>
  <c r="N46" i="1"/>
  <c r="I46" i="1"/>
  <c r="K46" i="1" s="1"/>
  <c r="P46" i="1" s="1"/>
  <c r="N45" i="1"/>
  <c r="K45" i="1"/>
  <c r="P45" i="1" s="1"/>
  <c r="I45" i="1"/>
  <c r="O45" i="1" s="1"/>
  <c r="O44" i="1"/>
  <c r="N44" i="1"/>
  <c r="I44" i="1"/>
  <c r="K44" i="1" s="1"/>
  <c r="P44" i="1" s="1"/>
  <c r="N43" i="1"/>
  <c r="K43" i="1"/>
  <c r="P43" i="1" s="1"/>
  <c r="Q43" i="1" s="1"/>
  <c r="I43" i="1"/>
  <c r="O43" i="1" s="1"/>
  <c r="O42" i="1"/>
  <c r="N42" i="1"/>
  <c r="I42" i="1"/>
  <c r="K42" i="1" s="1"/>
  <c r="P42" i="1" s="1"/>
  <c r="N40" i="1"/>
  <c r="I40" i="1"/>
  <c r="N37" i="1"/>
  <c r="I37" i="1"/>
  <c r="O36" i="1"/>
  <c r="N36" i="1"/>
  <c r="K36" i="1"/>
  <c r="P36" i="1" s="1"/>
  <c r="Q36" i="1" s="1"/>
  <c r="I36" i="1"/>
  <c r="N35" i="1"/>
  <c r="I35" i="1"/>
  <c r="O34" i="1"/>
  <c r="N34" i="1"/>
  <c r="K34" i="1"/>
  <c r="P34" i="1" s="1"/>
  <c r="Q34" i="1" s="1"/>
  <c r="I34" i="1"/>
  <c r="N33" i="1"/>
  <c r="I33" i="1"/>
  <c r="O32" i="1"/>
  <c r="N32" i="1"/>
  <c r="K32" i="1"/>
  <c r="P32" i="1" s="1"/>
  <c r="Q32" i="1" s="1"/>
  <c r="I32" i="1"/>
  <c r="N31" i="1"/>
  <c r="I31" i="1"/>
  <c r="N29" i="1"/>
  <c r="K29" i="1"/>
  <c r="P29" i="1" s="1"/>
  <c r="Q29" i="1" s="1"/>
  <c r="I29" i="1"/>
  <c r="O29" i="1" s="1"/>
  <c r="O28" i="1"/>
  <c r="N28" i="1"/>
  <c r="I28" i="1"/>
  <c r="K28" i="1" s="1"/>
  <c r="P28" i="1" s="1"/>
  <c r="Q28" i="1" s="1"/>
  <c r="N27" i="1"/>
  <c r="I27" i="1"/>
  <c r="O27" i="1" s="1"/>
  <c r="O26" i="1"/>
  <c r="N26" i="1"/>
  <c r="I26" i="1"/>
  <c r="K26" i="1" s="1"/>
  <c r="P26" i="1" s="1"/>
  <c r="Q26" i="1" s="1"/>
  <c r="O22" i="1"/>
  <c r="O21" i="1" s="1"/>
  <c r="N22" i="1"/>
  <c r="K22" i="1"/>
  <c r="P22" i="1" s="1"/>
  <c r="Q22" i="1" s="1"/>
  <c r="Q21" i="1" s="1"/>
  <c r="N21" i="1" s="1"/>
  <c r="I22" i="1"/>
  <c r="K21" i="1"/>
  <c r="N20" i="1"/>
  <c r="K20" i="1"/>
  <c r="P20" i="1" s="1"/>
  <c r="I20" i="1"/>
  <c r="O20" i="1" s="1"/>
  <c r="O19" i="1" s="1"/>
  <c r="N18" i="1"/>
  <c r="I18" i="1"/>
  <c r="O18" i="1" s="1"/>
  <c r="Q87" i="1" l="1"/>
  <c r="Q98" i="1"/>
  <c r="Q105" i="1"/>
  <c r="Q111" i="1"/>
  <c r="Q139" i="1"/>
  <c r="Q185" i="1"/>
  <c r="Q195" i="1"/>
  <c r="Q201" i="1"/>
  <c r="Q210" i="1"/>
  <c r="Q211" i="1"/>
  <c r="Q300" i="1"/>
  <c r="P21" i="1"/>
  <c r="Q44" i="1"/>
  <c r="Q45" i="1"/>
  <c r="Q107" i="1"/>
  <c r="Q106" i="1" s="1"/>
  <c r="Q114" i="1"/>
  <c r="Q116" i="1"/>
  <c r="Q115" i="1" s="1"/>
  <c r="Q132" i="1"/>
  <c r="Q137" i="1"/>
  <c r="Q156" i="1"/>
  <c r="O168" i="1"/>
  <c r="Q174" i="1"/>
  <c r="Q186" i="1"/>
  <c r="Q216" i="1"/>
  <c r="Q228" i="1"/>
  <c r="Q232" i="1"/>
  <c r="Q236" i="1"/>
  <c r="Q240" i="1"/>
  <c r="Q261" i="1"/>
  <c r="Q269" i="1"/>
  <c r="Q277" i="1"/>
  <c r="Q343" i="1"/>
  <c r="Q349" i="1"/>
  <c r="O89" i="1"/>
  <c r="Q104" i="1"/>
  <c r="Q155" i="1"/>
  <c r="Q151" i="1" s="1"/>
  <c r="Q169" i="1"/>
  <c r="Q173" i="1"/>
  <c r="Q193" i="1"/>
  <c r="Q203" i="1"/>
  <c r="Q220" i="1"/>
  <c r="Q271" i="1"/>
  <c r="Q279" i="1"/>
  <c r="Q315" i="1"/>
  <c r="Q332" i="1"/>
  <c r="Q342" i="1"/>
  <c r="Q138" i="1"/>
  <c r="Q20" i="1"/>
  <c r="Q19" i="1" s="1"/>
  <c r="P19" i="1"/>
  <c r="O16" i="1"/>
  <c r="O17" i="1"/>
  <c r="Q168" i="1"/>
  <c r="O68" i="1"/>
  <c r="K68" i="1"/>
  <c r="P68" i="1" s="1"/>
  <c r="Q68" i="1" s="1"/>
  <c r="O84" i="1"/>
  <c r="K84" i="1"/>
  <c r="P84" i="1" s="1"/>
  <c r="Q84" i="1" s="1"/>
  <c r="O235" i="1"/>
  <c r="K235" i="1"/>
  <c r="P235" i="1" s="1"/>
  <c r="K27" i="1"/>
  <c r="P27" i="1" s="1"/>
  <c r="O37" i="1"/>
  <c r="K37" i="1"/>
  <c r="P37" i="1" s="1"/>
  <c r="O40" i="1"/>
  <c r="K40" i="1"/>
  <c r="P40" i="1" s="1"/>
  <c r="P41" i="1"/>
  <c r="Q42" i="1"/>
  <c r="O58" i="1"/>
  <c r="K58" i="1"/>
  <c r="P58" i="1" s="1"/>
  <c r="O66" i="1"/>
  <c r="K66" i="1"/>
  <c r="P66" i="1" s="1"/>
  <c r="O74" i="1"/>
  <c r="K74" i="1"/>
  <c r="P74" i="1" s="1"/>
  <c r="O82" i="1"/>
  <c r="K82" i="1"/>
  <c r="P82" i="1" s="1"/>
  <c r="O99" i="1"/>
  <c r="K99" i="1"/>
  <c r="P99" i="1" s="1"/>
  <c r="Q110" i="1"/>
  <c r="Q108" i="1" s="1"/>
  <c r="O119" i="1"/>
  <c r="Q123" i="1"/>
  <c r="O131" i="1"/>
  <c r="K131" i="1"/>
  <c r="P131" i="1" s="1"/>
  <c r="Q131" i="1" s="1"/>
  <c r="P138" i="1"/>
  <c r="O144" i="1"/>
  <c r="Q149" i="1"/>
  <c r="O151" i="1"/>
  <c r="Q154" i="1"/>
  <c r="Q162" i="1"/>
  <c r="Q172" i="1"/>
  <c r="K180" i="1"/>
  <c r="P180" i="1" s="1"/>
  <c r="Q180" i="1" s="1"/>
  <c r="O180" i="1"/>
  <c r="O217" i="1"/>
  <c r="K217" i="1"/>
  <c r="P217" i="1" s="1"/>
  <c r="Q217" i="1" s="1"/>
  <c r="Q223" i="1"/>
  <c r="Q222" i="1" s="1"/>
  <c r="P222" i="1"/>
  <c r="O243" i="1"/>
  <c r="K243" i="1"/>
  <c r="P243" i="1" s="1"/>
  <c r="Q243" i="1" s="1"/>
  <c r="Q53" i="1"/>
  <c r="O60" i="1"/>
  <c r="K60" i="1"/>
  <c r="P60" i="1" s="1"/>
  <c r="Q101" i="1"/>
  <c r="P326" i="1"/>
  <c r="Q327" i="1"/>
  <c r="K18" i="1"/>
  <c r="O24" i="1"/>
  <c r="K19" i="1"/>
  <c r="O35" i="1"/>
  <c r="K35" i="1"/>
  <c r="P35" i="1" s="1"/>
  <c r="Q48" i="1"/>
  <c r="O56" i="1"/>
  <c r="K56" i="1"/>
  <c r="P56" i="1" s="1"/>
  <c r="Q56" i="1" s="1"/>
  <c r="O64" i="1"/>
  <c r="K64" i="1"/>
  <c r="P64" i="1" s="1"/>
  <c r="Q64" i="1" s="1"/>
  <c r="O72" i="1"/>
  <c r="K72" i="1"/>
  <c r="P72" i="1" s="1"/>
  <c r="Q72" i="1" s="1"/>
  <c r="O80" i="1"/>
  <c r="K80" i="1"/>
  <c r="P80" i="1" s="1"/>
  <c r="Q80" i="1" s="1"/>
  <c r="O88" i="1"/>
  <c r="K88" i="1"/>
  <c r="P88" i="1" s="1"/>
  <c r="Q88" i="1" s="1"/>
  <c r="Q91" i="1"/>
  <c r="O97" i="1"/>
  <c r="K97" i="1"/>
  <c r="P97" i="1" s="1"/>
  <c r="P101" i="1"/>
  <c r="P108" i="1"/>
  <c r="P115" i="1"/>
  <c r="O118" i="1"/>
  <c r="Q121" i="1"/>
  <c r="O129" i="1"/>
  <c r="K129" i="1"/>
  <c r="P129" i="1" s="1"/>
  <c r="Q129" i="1" s="1"/>
  <c r="Q147" i="1"/>
  <c r="P151" i="1"/>
  <c r="P152" i="1"/>
  <c r="Q160" i="1"/>
  <c r="Q152" i="1" s="1"/>
  <c r="Q170" i="1"/>
  <c r="K188" i="1"/>
  <c r="P188" i="1" s="1"/>
  <c r="O188" i="1"/>
  <c r="Q209" i="1"/>
  <c r="O248" i="1"/>
  <c r="K248" i="1"/>
  <c r="P248" i="1" s="1"/>
  <c r="O31" i="1"/>
  <c r="K31" i="1"/>
  <c r="P31" i="1" s="1"/>
  <c r="O76" i="1"/>
  <c r="K76" i="1"/>
  <c r="P76" i="1" s="1"/>
  <c r="O133" i="1"/>
  <c r="O127" i="1" s="1"/>
  <c r="K133" i="1"/>
  <c r="P133" i="1" s="1"/>
  <c r="O136" i="1"/>
  <c r="K136" i="1"/>
  <c r="P136" i="1" s="1"/>
  <c r="O189" i="1"/>
  <c r="K189" i="1"/>
  <c r="P189" i="1" s="1"/>
  <c r="P25" i="1"/>
  <c r="O25" i="1"/>
  <c r="O33" i="1"/>
  <c r="K33" i="1"/>
  <c r="P33" i="1" s="1"/>
  <c r="O41" i="1"/>
  <c r="Q46" i="1"/>
  <c r="O54" i="1"/>
  <c r="K54" i="1"/>
  <c r="P54" i="1" s="1"/>
  <c r="O62" i="1"/>
  <c r="K62" i="1"/>
  <c r="P62" i="1" s="1"/>
  <c r="O70" i="1"/>
  <c r="K70" i="1"/>
  <c r="P70" i="1" s="1"/>
  <c r="O78" i="1"/>
  <c r="K78" i="1"/>
  <c r="P78" i="1" s="1"/>
  <c r="O86" i="1"/>
  <c r="K86" i="1"/>
  <c r="P86" i="1" s="1"/>
  <c r="P90" i="1"/>
  <c r="K89" i="1"/>
  <c r="O95" i="1"/>
  <c r="K95" i="1"/>
  <c r="P95" i="1" s="1"/>
  <c r="P120" i="1"/>
  <c r="K119" i="1"/>
  <c r="Q128" i="1"/>
  <c r="O138" i="1"/>
  <c r="O143" i="1"/>
  <c r="O142" i="1" s="1"/>
  <c r="K143" i="1"/>
  <c r="P143" i="1" s="1"/>
  <c r="P144" i="1"/>
  <c r="Q145" i="1"/>
  <c r="Q144" i="1" s="1"/>
  <c r="P168" i="1"/>
  <c r="Q179" i="1"/>
  <c r="O181" i="1"/>
  <c r="K181" i="1"/>
  <c r="P181" i="1" s="1"/>
  <c r="P218" i="1"/>
  <c r="Q219" i="1"/>
  <c r="O227" i="1"/>
  <c r="O226" i="1" s="1"/>
  <c r="K227" i="1"/>
  <c r="P227" i="1" s="1"/>
  <c r="P244" i="1"/>
  <c r="Q245" i="1"/>
  <c r="Q244" i="1" s="1"/>
  <c r="Q184" i="1"/>
  <c r="O215" i="1"/>
  <c r="K215" i="1"/>
  <c r="O233" i="1"/>
  <c r="K233" i="1"/>
  <c r="P233" i="1" s="1"/>
  <c r="Q233" i="1" s="1"/>
  <c r="O241" i="1"/>
  <c r="K241" i="1"/>
  <c r="P241" i="1" s="1"/>
  <c r="Q241" i="1" s="1"/>
  <c r="K314" i="1"/>
  <c r="P314" i="1" s="1"/>
  <c r="O314" i="1"/>
  <c r="K183" i="1"/>
  <c r="P183" i="1" s="1"/>
  <c r="Q183" i="1" s="1"/>
  <c r="Q198" i="1"/>
  <c r="Q206" i="1"/>
  <c r="O218" i="1"/>
  <c r="O231" i="1"/>
  <c r="K231" i="1"/>
  <c r="P231" i="1" s="1"/>
  <c r="Q231" i="1" s="1"/>
  <c r="O239" i="1"/>
  <c r="K239" i="1"/>
  <c r="P239" i="1" s="1"/>
  <c r="Q239" i="1" s="1"/>
  <c r="O302" i="1"/>
  <c r="K302" i="1"/>
  <c r="P302" i="1" s="1"/>
  <c r="Q302" i="1" s="1"/>
  <c r="O182" i="1"/>
  <c r="Q182" i="1" s="1"/>
  <c r="O190" i="1"/>
  <c r="Q190" i="1" s="1"/>
  <c r="Q196" i="1"/>
  <c r="Q204" i="1"/>
  <c r="Q221" i="1"/>
  <c r="Q225" i="1"/>
  <c r="Q224" i="1" s="1"/>
  <c r="O229" i="1"/>
  <c r="K229" i="1"/>
  <c r="P229" i="1" s="1"/>
  <c r="Q229" i="1" s="1"/>
  <c r="O237" i="1"/>
  <c r="K237" i="1"/>
  <c r="P237" i="1" s="1"/>
  <c r="Q237" i="1" s="1"/>
  <c r="O250" i="1"/>
  <c r="K250" i="1"/>
  <c r="P250" i="1" s="1"/>
  <c r="Q250" i="1" s="1"/>
  <c r="O258" i="1"/>
  <c r="K258" i="1"/>
  <c r="P258" i="1" s="1"/>
  <c r="Q258" i="1" s="1"/>
  <c r="O294" i="1"/>
  <c r="K294" i="1"/>
  <c r="P294" i="1" s="1"/>
  <c r="Q294" i="1" s="1"/>
  <c r="Q253" i="1"/>
  <c r="O260" i="1"/>
  <c r="K260" i="1"/>
  <c r="P260" i="1" s="1"/>
  <c r="O264" i="1"/>
  <c r="K264" i="1"/>
  <c r="P264" i="1" s="1"/>
  <c r="O268" i="1"/>
  <c r="K268" i="1"/>
  <c r="P268" i="1" s="1"/>
  <c r="O272" i="1"/>
  <c r="K272" i="1"/>
  <c r="P272" i="1" s="1"/>
  <c r="O276" i="1"/>
  <c r="K276" i="1"/>
  <c r="P276" i="1" s="1"/>
  <c r="O280" i="1"/>
  <c r="K280" i="1"/>
  <c r="P280" i="1" s="1"/>
  <c r="Q282" i="1"/>
  <c r="Q292" i="1"/>
  <c r="K316" i="1"/>
  <c r="P316" i="1" s="1"/>
  <c r="O316" i="1"/>
  <c r="Q319" i="1"/>
  <c r="K324" i="1"/>
  <c r="O324" i="1"/>
  <c r="O344" i="1"/>
  <c r="K344" i="1"/>
  <c r="P344" i="1" s="1"/>
  <c r="O365" i="1"/>
  <c r="O356" i="1" s="1"/>
  <c r="K365" i="1"/>
  <c r="P365" i="1" s="1"/>
  <c r="K252" i="1"/>
  <c r="P252" i="1" s="1"/>
  <c r="Q252" i="1" s="1"/>
  <c r="K301" i="1"/>
  <c r="P301" i="1" s="1"/>
  <c r="O301" i="1"/>
  <c r="K318" i="1"/>
  <c r="P318" i="1" s="1"/>
  <c r="O318" i="1"/>
  <c r="O336" i="1"/>
  <c r="K336" i="1"/>
  <c r="P336" i="1" s="1"/>
  <c r="O251" i="1"/>
  <c r="Q251" i="1" s="1"/>
  <c r="O256" i="1"/>
  <c r="K256" i="1"/>
  <c r="P256" i="1" s="1"/>
  <c r="O262" i="1"/>
  <c r="K262" i="1"/>
  <c r="P262" i="1" s="1"/>
  <c r="O266" i="1"/>
  <c r="K266" i="1"/>
  <c r="P266" i="1" s="1"/>
  <c r="O270" i="1"/>
  <c r="K270" i="1"/>
  <c r="P270" i="1" s="1"/>
  <c r="O274" i="1"/>
  <c r="K274" i="1"/>
  <c r="P274" i="1" s="1"/>
  <c r="O278" i="1"/>
  <c r="K278" i="1"/>
  <c r="P278" i="1" s="1"/>
  <c r="K312" i="1"/>
  <c r="P312" i="1" s="1"/>
  <c r="O312" i="1"/>
  <c r="K320" i="1"/>
  <c r="P320" i="1" s="1"/>
  <c r="Q320" i="1" s="1"/>
  <c r="O320" i="1"/>
  <c r="O257" i="1"/>
  <c r="Q257" i="1" s="1"/>
  <c r="O259" i="1"/>
  <c r="Q259" i="1" s="1"/>
  <c r="Q297" i="1"/>
  <c r="O326" i="1"/>
  <c r="K296" i="1"/>
  <c r="P296" i="1" s="1"/>
  <c r="Q296" i="1" s="1"/>
  <c r="Q299" i="1"/>
  <c r="Q331" i="1"/>
  <c r="Q333" i="1"/>
  <c r="Q337" i="1"/>
  <c r="K338" i="1"/>
  <c r="P338" i="1" s="1"/>
  <c r="Q338" i="1" s="1"/>
  <c r="Q345" i="1"/>
  <c r="Q357" i="1"/>
  <c r="O363" i="1"/>
  <c r="K363" i="1"/>
  <c r="P363" i="1" s="1"/>
  <c r="Q363" i="1" s="1"/>
  <c r="O367" i="1"/>
  <c r="K367" i="1"/>
  <c r="P367" i="1" s="1"/>
  <c r="Q367" i="1" s="1"/>
  <c r="O295" i="1"/>
  <c r="Q295" i="1" s="1"/>
  <c r="K298" i="1"/>
  <c r="P298" i="1" s="1"/>
  <c r="Q298" i="1" s="1"/>
  <c r="O303" i="1"/>
  <c r="Q303" i="1" s="1"/>
  <c r="O305" i="1"/>
  <c r="Q305" i="1" s="1"/>
  <c r="O307" i="1"/>
  <c r="Q307" i="1" s="1"/>
  <c r="K310" i="1"/>
  <c r="P310" i="1" s="1"/>
  <c r="Q339" i="1"/>
  <c r="K340" i="1"/>
  <c r="P340" i="1" s="1"/>
  <c r="Q340" i="1" s="1"/>
  <c r="Q347" i="1"/>
  <c r="K348" i="1"/>
  <c r="P348" i="1" s="1"/>
  <c r="Q348" i="1" s="1"/>
  <c r="Q256" i="1" l="1"/>
  <c r="O335" i="1"/>
  <c r="Q301" i="1"/>
  <c r="P167" i="1"/>
  <c r="O30" i="1"/>
  <c r="Q99" i="1"/>
  <c r="Q74" i="1"/>
  <c r="Q58" i="1"/>
  <c r="O246" i="1"/>
  <c r="O167" i="1"/>
  <c r="Q318" i="1"/>
  <c r="P126" i="1"/>
  <c r="Q82" i="1"/>
  <c r="Q66" i="1"/>
  <c r="Q37" i="1"/>
  <c r="O281" i="1"/>
  <c r="P38" i="1"/>
  <c r="P39" i="1"/>
  <c r="Q40" i="1"/>
  <c r="Q27" i="1"/>
  <c r="P23" i="1"/>
  <c r="O14" i="1"/>
  <c r="N19" i="1"/>
  <c r="P356" i="1"/>
  <c r="O311" i="1"/>
  <c r="Q278" i="1"/>
  <c r="Q270" i="1"/>
  <c r="Q262" i="1"/>
  <c r="Q344" i="1"/>
  <c r="Q280" i="1"/>
  <c r="Q272" i="1"/>
  <c r="Q264" i="1"/>
  <c r="P246" i="1"/>
  <c r="Q218" i="1"/>
  <c r="P178" i="1"/>
  <c r="P142" i="1"/>
  <c r="Q143" i="1"/>
  <c r="Q142" i="1" s="1"/>
  <c r="P125" i="1"/>
  <c r="P93" i="1"/>
  <c r="P94" i="1"/>
  <c r="Q95" i="1"/>
  <c r="P92" i="1"/>
  <c r="Q86" i="1"/>
  <c r="Q70" i="1"/>
  <c r="Q54" i="1"/>
  <c r="Q33" i="1"/>
  <c r="Q189" i="1"/>
  <c r="P134" i="1"/>
  <c r="P135" i="1"/>
  <c r="Q136" i="1"/>
  <c r="Q76" i="1"/>
  <c r="Q248" i="1"/>
  <c r="Q188" i="1"/>
  <c r="O165" i="1"/>
  <c r="Q97" i="1"/>
  <c r="Q35" i="1"/>
  <c r="Q60" i="1"/>
  <c r="O178" i="1"/>
  <c r="O38" i="1"/>
  <c r="O39" i="1"/>
  <c r="P127" i="1"/>
  <c r="P324" i="1"/>
  <c r="K323" i="1"/>
  <c r="P89" i="1"/>
  <c r="Q90" i="1"/>
  <c r="Q89" i="1" s="1"/>
  <c r="N89" i="1" s="1"/>
  <c r="O166" i="1"/>
  <c r="K214" i="1"/>
  <c r="P215" i="1"/>
  <c r="O92" i="1"/>
  <c r="O93" i="1"/>
  <c r="O94" i="1"/>
  <c r="O50" i="1"/>
  <c r="O51" i="1"/>
  <c r="O134" i="1"/>
  <c r="O135" i="1"/>
  <c r="O52" i="1"/>
  <c r="K17" i="1"/>
  <c r="P18" i="1"/>
  <c r="Q41" i="1"/>
  <c r="O15" i="1"/>
  <c r="O13" i="1"/>
  <c r="Q354" i="1" s="1"/>
  <c r="O23" i="1"/>
  <c r="P281" i="1"/>
  <c r="P119" i="1"/>
  <c r="P117" i="1"/>
  <c r="P118" i="1"/>
  <c r="Q120" i="1"/>
  <c r="Q326" i="1"/>
  <c r="P50" i="1"/>
  <c r="P309" i="1"/>
  <c r="Q310" i="1"/>
  <c r="Q309" i="1" s="1"/>
  <c r="P311" i="1"/>
  <c r="Q312" i="1"/>
  <c r="O325" i="1"/>
  <c r="Q274" i="1"/>
  <c r="Q266" i="1"/>
  <c r="P335" i="1"/>
  <c r="Q336" i="1"/>
  <c r="Q335" i="1" s="1"/>
  <c r="Q365" i="1"/>
  <c r="Q356" i="1" s="1"/>
  <c r="O323" i="1"/>
  <c r="O322" i="1"/>
  <c r="Q316" i="1"/>
  <c r="Q281" i="1"/>
  <c r="Q276" i="1"/>
  <c r="Q268" i="1"/>
  <c r="Q260" i="1"/>
  <c r="Q314" i="1"/>
  <c r="O214" i="1"/>
  <c r="O212" i="1"/>
  <c r="O213" i="1"/>
  <c r="P226" i="1"/>
  <c r="Q227" i="1"/>
  <c r="Q181" i="1"/>
  <c r="Q167" i="1" s="1"/>
  <c r="Q78" i="1"/>
  <c r="Q62" i="1"/>
  <c r="Q133" i="1"/>
  <c r="Q125" i="1" s="1"/>
  <c r="P30" i="1"/>
  <c r="Q31" i="1"/>
  <c r="Q30" i="1" s="1"/>
  <c r="O125" i="1"/>
  <c r="O126" i="1"/>
  <c r="P52" i="1"/>
  <c r="P24" i="1"/>
  <c r="P325" i="1"/>
  <c r="P51" i="1"/>
  <c r="Q235" i="1"/>
  <c r="Q226" i="1" l="1"/>
  <c r="Q178" i="1"/>
  <c r="Q52" i="1"/>
  <c r="Q50" i="1"/>
  <c r="Q51" i="1"/>
  <c r="Q119" i="1"/>
  <c r="N119" i="1" s="1"/>
  <c r="Q117" i="1"/>
  <c r="Q118" i="1"/>
  <c r="Q127" i="1"/>
  <c r="P214" i="1"/>
  <c r="P212" i="1"/>
  <c r="Q215" i="1"/>
  <c r="P213" i="1"/>
  <c r="P165" i="1"/>
  <c r="Q246" i="1"/>
  <c r="Q311" i="1"/>
  <c r="Q126" i="1"/>
  <c r="P166" i="1"/>
  <c r="Q25" i="1"/>
  <c r="Q23" i="1"/>
  <c r="Q24" i="1"/>
  <c r="P14" i="1"/>
  <c r="P17" i="1"/>
  <c r="P15" i="1"/>
  <c r="Q18" i="1"/>
  <c r="P16" i="1"/>
  <c r="P13" i="1"/>
  <c r="Q353" i="1" s="1"/>
  <c r="P323" i="1"/>
  <c r="Q324" i="1"/>
  <c r="P322" i="1"/>
  <c r="Q135" i="1"/>
  <c r="Q134" i="1"/>
  <c r="Q39" i="1"/>
  <c r="Q38" i="1"/>
  <c r="Q325" i="1"/>
  <c r="Q94" i="1"/>
  <c r="Q92" i="1"/>
  <c r="Q93" i="1"/>
  <c r="Q322" i="1" l="1"/>
  <c r="Q323" i="1"/>
  <c r="N323" i="1" s="1"/>
  <c r="Q17" i="1"/>
  <c r="N17" i="1" s="1"/>
  <c r="Q15" i="1"/>
  <c r="Q16" i="1"/>
  <c r="Q13" i="1"/>
  <c r="Q351" i="1" s="1"/>
  <c r="Q355" i="1" s="1"/>
  <c r="Q14" i="1"/>
  <c r="Q214" i="1"/>
  <c r="N214" i="1" s="1"/>
  <c r="Q212" i="1"/>
  <c r="Q213" i="1"/>
  <c r="Q166" i="1"/>
  <c r="Q165" i="1"/>
</calcChain>
</file>

<file path=xl/sharedStrings.xml><?xml version="1.0" encoding="utf-8"?>
<sst xmlns="http://schemas.openxmlformats.org/spreadsheetml/2006/main" count="827" uniqueCount="379">
  <si>
    <t>Приложение</t>
  </si>
  <si>
    <t>К договору</t>
  </si>
  <si>
    <t>Расшифровка стоимости работ</t>
  </si>
  <si>
    <t>ДДО 13 квартал</t>
  </si>
  <si>
    <t>Внутренние инженерные сети В1,К1, К2,К3, система отопления, воздушный теплый пол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</si>
  <si>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</si>
  <si>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</si>
  <si>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</si>
  <si>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</si>
  <si>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</si>
  <si>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</si>
  <si>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</si>
  <si>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</si>
  <si>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</si>
  <si>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</si>
  <si>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</si>
  <si>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</si>
  <si>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</si>
  <si>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</si>
  <si>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</si>
  <si>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</si>
  <si>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 ДДОУ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</si>
  <si>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</si>
  <si>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</si>
  <si>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</si>
  <si>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</si>
  <si>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</si>
  <si>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</si>
  <si>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</si>
  <si>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</si>
  <si>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</si>
  <si>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</si>
  <si>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</si>
  <si>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</si>
  <si>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</si>
  <si>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</si>
  <si>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</si>
  <si>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</si>
  <si>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</si>
  <si>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</si>
  <si>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</si>
  <si>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</si>
  <si>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</si>
  <si>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</si>
  <si>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</si>
  <si>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</si>
  <si>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</si>
  <si>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Ввод сетей</t>
  </si>
  <si>
    <t>Пусконаладочные работы</t>
  </si>
  <si>
    <t>комплекс работ</t>
  </si>
  <si>
    <t>Оформление пакета документов для сдачи в Ростехнадзор, получение справки и заключение договора на обслуживание</t>
  </si>
  <si>
    <t>усл.</t>
  </si>
  <si>
    <t>Вызов инспектора на опрессовку и промывку систем водоснабжения</t>
  </si>
  <si>
    <t>Устройство внутреннего водоотведения (ЭТАЛОН)</t>
  </si>
  <si>
    <t>Ливневая канализация (К2)</t>
  </si>
  <si>
    <t>Монтаж трубопроводов ливневой канализации (К2) из полипропилена</t>
  </si>
  <si>
    <t>Противопожарная манжета Ø125</t>
  </si>
  <si>
    <t>шт</t>
  </si>
  <si>
    <t>Труба канализационная с раструбом Ø125</t>
  </si>
  <si>
    <t>м.п.</t>
  </si>
  <si>
    <t>ФОТ включает все расходные и сопутствующие материалы и необходимые фитингиФОТ включает все расходные и сопутствующие материалы и необходимые фитинги, в т.ч. бурение отверстий при необходимости</t>
  </si>
  <si>
    <t>Теплоизоляция вспененный каучук трубка K-FLEX ST 09х125-2</t>
  </si>
  <si>
    <t>ФОТ включает все расходные и сопутствующие материалы, такие как клей, скотч и пр.</t>
  </si>
  <si>
    <t>Ревизия ПП раструбная Ø125</t>
  </si>
  <si>
    <t>Технологический трубопровод</t>
  </si>
  <si>
    <t>Клапан вентиляционный HL900N</t>
  </si>
  <si>
    <t>со снимаемой защитной сеткой, резиновой мембраной и вдвойне изолированной стенкой, фирмы "Hutterer &amp;Lechner GmbH" марки "HL 900" D=50мм</t>
  </si>
  <si>
    <t>Труба канализационная с раструбом Ø110</t>
  </si>
  <si>
    <t>ФОТ включает все расходные и сопутствующие материалы и необходимые фитинги, в т.ч. бурение отверстий при необходимости</t>
  </si>
  <si>
    <t>Труба канализационная с раструбом Ø50</t>
  </si>
  <si>
    <t>Ревизия-прочистка с герметичной пробкой и крышкой Ø110</t>
  </si>
  <si>
    <t>Заглушка ПЭ Ø50</t>
  </si>
  <si>
    <t>Ревизия ПП раструбная Ø50</t>
  </si>
  <si>
    <t>Трап вертикальный с сухим сифоном Ø50</t>
  </si>
  <si>
    <t>Хозяйственно-бытовая канализация (К1)</t>
  </si>
  <si>
    <t>Монтаж запорно-регулирующей арматуры системы К1</t>
  </si>
  <si>
    <t>HL</t>
  </si>
  <si>
    <t>Монтаж трубопроводов хозяйственно-бытовой канализации (К1) из полипропилена</t>
  </si>
  <si>
    <t>Противопожарная манжета Ø110</t>
  </si>
  <si>
    <t>Ревизия ПП раструбная Ø110</t>
  </si>
  <si>
    <t>Заглушка ПЭ Ø110</t>
  </si>
  <si>
    <t>Переход литой ПЭ Ø110х50</t>
  </si>
  <si>
    <t>Устройство внутреннего водоснабжения (ЭТАЛОН)</t>
  </si>
  <si>
    <t>Водомерный узел</t>
  </si>
  <si>
    <t>Монтаж водомерного узла</t>
  </si>
  <si>
    <t>Манометр ДМ 1001-1,0 МПа</t>
  </si>
  <si>
    <t>Фильтр магнитный фланцевый ФМФ-50</t>
  </si>
  <si>
    <t>Кран трехходовой для манометра Ø25</t>
  </si>
  <si>
    <t>Труба стальная коррозионно-стойкая Ø15</t>
  </si>
  <si>
    <t>марка стали 12Х18Н10Т, ФОТ с учетом креплений, хомутов и фитингов (отводы, тройники), бурение отверстий при необходимости</t>
  </si>
  <si>
    <t>Клапан обратный стальной фланцевый Ø50</t>
  </si>
  <si>
    <t>Кран шаровый стальной фланцевый Ø50</t>
  </si>
  <si>
    <t>Фланец стальной плоский приварной Ø50</t>
  </si>
  <si>
    <t>Труба стальная коррозионно-стойкая Ø57х3,5</t>
  </si>
  <si>
    <t>марка стали 12Х18Н10Т, ФОТ с учетом креплений, хомутов и фитингов (отводы, тройники) , бурение отверстий при необходимости</t>
  </si>
  <si>
    <t>Грунтовка ГФ-021</t>
  </si>
  <si>
    <t>кг</t>
  </si>
  <si>
    <t>в 1 слой, расход 0,15кг/м2</t>
  </si>
  <si>
    <t>Эмаль МА-025</t>
  </si>
  <si>
    <t>в 1 слой, расход 0,25кг/м2</t>
  </si>
  <si>
    <t>Манометр 0-10 бар подключение 1/4"</t>
  </si>
  <si>
    <t>Кран трехходовой для манометра Ø5</t>
  </si>
  <si>
    <t>Кран шаровый стандартнопроходной с отводами под пайку Ø15</t>
  </si>
  <si>
    <t>Фильтр косой сетчатый с магнитом Ø25</t>
  </si>
  <si>
    <t>Клапан обратный мембранный с неопреновым седлом Ø25</t>
  </si>
  <si>
    <t>Переход стальной эксцентрический Ø32х25</t>
  </si>
  <si>
    <t>Труба стальная коррозионно-стойкая Ø32х3,2</t>
  </si>
  <si>
    <t>Расходомер-счетчик электромагнитный ВЗЛЕТ ЭРСВ 440-ФВ Ду40</t>
  </si>
  <si>
    <t>ВУ№1</t>
  </si>
  <si>
    <t>Переход ПЭ/сталь Ø75х6,8-Ø76х3,5</t>
  </si>
  <si>
    <t>Переход ПЭ/сталь Ø76х3,5-Ø40х3,5</t>
  </si>
  <si>
    <t>Переход ПЭ/сталь Ø57х3,5-Ø40х3,5</t>
  </si>
  <si>
    <t>Переход ПЭ/сталь Ø57х3,5-Ø63х8,6</t>
  </si>
  <si>
    <t>Тройник стальной приварной Ø76х3,5-Ø57х3,5</t>
  </si>
  <si>
    <t>Тройник стальной приварной Ø57х3,5</t>
  </si>
  <si>
    <t>Отвод стальной приварной 90° Ø57х3,5</t>
  </si>
  <si>
    <t>Расходомер-счетчик универсальный СВ-20ИХ Ду 20 мм</t>
  </si>
  <si>
    <t>ВУ№1 для пищеблока</t>
  </si>
  <si>
    <t>Расходомер-счетчик электромагнитный ВЗЛЕТ ЭРСВ 440-ФВ Ду32</t>
  </si>
  <si>
    <t>ВУ№2</t>
  </si>
  <si>
    <t>Регулятор давления сильфонный РДС-НО Ø50</t>
  </si>
  <si>
    <t>комплект</t>
  </si>
  <si>
    <t>Расходомер-счетчик универсальный СВ-20ИГ Ду 20 мм</t>
  </si>
  <si>
    <t>ВУ №2 для пищеблока</t>
  </si>
  <si>
    <t>Расходомер-счетчик электромагнитный ВЗЛЕТ ЭРСВ 440-ФВ Ду20</t>
  </si>
  <si>
    <t>ВУ для учета воды на циркуляцию ГВС</t>
  </si>
  <si>
    <t>Фильтр косой сетчатый фланцевый Ø32</t>
  </si>
  <si>
    <t>Клапан обратный стальной фланцевый Ø32</t>
  </si>
  <si>
    <t>Кран шаровый стальной фланцевый Ø32</t>
  </si>
  <si>
    <t>Фланец стальной плоский приварной Ø32</t>
  </si>
  <si>
    <t>Фланец стальной плоский приварной Ø20</t>
  </si>
  <si>
    <t>Переход ПЭ/сталь Ø32х4,4х-Ø32х3,2</t>
  </si>
  <si>
    <t>Кран шаровый с рукояткой бабочка DN 25</t>
  </si>
  <si>
    <t>Горячий, циркуляционный водопровод Т3,Т4</t>
  </si>
  <si>
    <t>Изоляция трубопроводов системы Т3,Т4</t>
  </si>
  <si>
    <t>Изоляция вспененный каучук системы Т3,Т4</t>
  </si>
  <si>
    <t>Теплоизоляция вспененный каучук трубка K-FLEX ST 13х020-2</t>
  </si>
  <si>
    <t>Теплоизоляция вспененный каучук трубка K-FLEX ST 13х025-2</t>
  </si>
  <si>
    <t>Теплоизоляция вспененный каучук трубка K-FLEX ST 13х032-2</t>
  </si>
  <si>
    <t>Теплоизоляция вспененный каучук трубка K-FLEX ST 13х040-2</t>
  </si>
  <si>
    <t>Теплоизоляция вспененный каучук трубка K-FLEX ST 13х050-2</t>
  </si>
  <si>
    <t>Теплоизоляция вспененный каучук трубка K-FLEX ST 13х063-2</t>
  </si>
  <si>
    <t>Монтаж запорно-регулирующей арматуры системы Т3,Т4</t>
  </si>
  <si>
    <t>Кран шаровый латунный муфтовый 11б27П Ø15</t>
  </si>
  <si>
    <t>Sanext</t>
  </si>
  <si>
    <t>Статический балансировочный клапан Ø15</t>
  </si>
  <si>
    <t>Статический балансировочный клапан Ø20</t>
  </si>
  <si>
    <t>Кран выпускной нехромированный НР/ВР Ø15</t>
  </si>
  <si>
    <t>Монтаж трубопроводов горячего и циркуляционного водопровода (Т3,Т4) из полипропилена</t>
  </si>
  <si>
    <t>Труба полипропиленовая PPR SDR9 Ø20х2,3</t>
  </si>
  <si>
    <t>Монтаж трубопроводов горячего и циркуляционного водопровода (Т3,Т4) из сшитого полиэтилена</t>
  </si>
  <si>
    <t>Труба из сшитого полиэтилена PN10 Ø20х2,8</t>
  </si>
  <si>
    <t>ФОТ с учетом  гильз, тройников, уголков, муфт и пр. фитингов для устройства трубопровода, в т.ч. бурение отверстий при необходимости</t>
  </si>
  <si>
    <t>Труба из сшитого полиэтилена PN10 Ø25х3,5</t>
  </si>
  <si>
    <t>Труба из сшитого полиэтилена PN10 Ø32х4,4</t>
  </si>
  <si>
    <t>Труба из сшитого полиэтилена PN10 Ø40х5,5</t>
  </si>
  <si>
    <t>Труба из сшитого полиэтилена PN10 Ø50х6,9</t>
  </si>
  <si>
    <t>Труба из сшитого полиэтилена PN10 Ø63х8,6</t>
  </si>
  <si>
    <t>Оборудование водоочистки</t>
  </si>
  <si>
    <t>Система водоотчистки согласно опросному листу</t>
  </si>
  <si>
    <t>Характеристики и параметры см. приложенное ТЗ по объекту аналогу, ФОТ включает в себя все необходимое оборудование и материалы</t>
  </si>
  <si>
    <t>Система поливочного водоснабжения</t>
  </si>
  <si>
    <t>Монтаж запорно-регулирующей арматуры системы поливочного водоснабжения</t>
  </si>
  <si>
    <t>Устройство узла системы полива</t>
  </si>
  <si>
    <t>Клапан запорный проходной муфтовый чугун 15кч18п2 Ø25</t>
  </si>
  <si>
    <t>Головка цапковая напорная ГЦ-25</t>
  </si>
  <si>
    <t>Головка рукавная напорная ГР-25</t>
  </si>
  <si>
    <t>Рукав резиновый напорный с нитями усиленный Ø25</t>
  </si>
  <si>
    <t>рукав 20 м</t>
  </si>
  <si>
    <t>Хозяйственно-питьевой водопровод В1</t>
  </si>
  <si>
    <t>Изоляция трубопроводов системы В1</t>
  </si>
  <si>
    <t>Изоляция вспененный каучук трубопроводов системы В1</t>
  </si>
  <si>
    <t>Теплоизоляция вспененный каучук трубка K-FLEX ST 09х020-2</t>
  </si>
  <si>
    <t>Теплоизоляция вспененный каучук трубка K-FLEX ST 09х025-2</t>
  </si>
  <si>
    <t>Теплоизоляция вспененный каучук трубка K-FLEX ST 09х032-2</t>
  </si>
  <si>
    <t>Теплоизоляция вспененный каучук трубка K-FLEX ST 09х040-2</t>
  </si>
  <si>
    <t>Теплоизоляция вспененный каучук трубка K-FLEX ST 09х050-2</t>
  </si>
  <si>
    <t>Теплоизоляция вспененный каучук трубка K-FLEX ST 09х063-2</t>
  </si>
  <si>
    <t>Монтаж трубопроводов хозяйственно-питьевого водопровода В1+</t>
  </si>
  <si>
    <t>Клапаны</t>
  </si>
  <si>
    <t>Ручной балансировочный клапан CDT Ø15</t>
  </si>
  <si>
    <t>Ручной балансировочный клапан CDT Ø20</t>
  </si>
  <si>
    <t>Краны</t>
  </si>
  <si>
    <t>Кран шаровый латунный муфтовый 11б27П Ø20</t>
  </si>
  <si>
    <t>Монтаж трубопроводов хозяйственно-бытового водопровода (В1) из полипропилена</t>
  </si>
  <si>
    <t>Монтаж трубопроводов хозяйственно-бытового водопровода (В1) из сшитого полиэтилена</t>
  </si>
  <si>
    <t>Установка сантехнических приборов</t>
  </si>
  <si>
    <t>Комплекты объектов социальной инфраструтуры</t>
  </si>
  <si>
    <t>Унитаз керамический подвесной Florakids с крышкой-сиденьем</t>
  </si>
  <si>
    <t>Laufen</t>
  </si>
  <si>
    <t>ФОТ включает в себя все необходимые расходные и сопутствующие материлы необходимые для завершения работ по монтажу.
Перед закупом необходимо согласование с Заказчиком (РП)</t>
  </si>
  <si>
    <t>Смеситель автоматический термостатический</t>
  </si>
  <si>
    <t>см. систему Т3,Т4. ФОТ включает в себя все необходимые расходные и сопутствующие материлы необходимые для завершения работ по монтажу.
Перед закупом необходимо согласование с Заказчиком (РП)</t>
  </si>
  <si>
    <t>Раковина навесная</t>
  </si>
  <si>
    <t>в комплекте с креплением. ФОТ включает в себя все необходимые расходные и сопутствующие материлы необходимые для завершения работ по монтажу.
Перед закупом необходимо согласование с Заказчиком (РП)</t>
  </si>
  <si>
    <t>Смеситель настенный с нижним изливом</t>
  </si>
  <si>
    <t>Сифон для мойки с гофр. коленом</t>
  </si>
  <si>
    <t>Унитаз керамический подвесной</t>
  </si>
  <si>
    <t>Инсталяция под подвесной унитаз</t>
  </si>
  <si>
    <t>Поддон душевой чугунный эмалированный</t>
  </si>
  <si>
    <t>Смеситель (душевой поддон ПУИ)</t>
  </si>
  <si>
    <t>Сифон для душевого поддона</t>
  </si>
  <si>
    <t>Трап вертикальный с сухим сифоном Ø100</t>
  </si>
  <si>
    <t>Устройство внутреннего отопления</t>
  </si>
  <si>
    <t>Устройство внутреннего отопления (ЭТАЛОН)</t>
  </si>
  <si>
    <t>Воздушный теплый пол</t>
  </si>
  <si>
    <t>Изоляция трубопроводов системы воздушного теплого пола</t>
  </si>
  <si>
    <t>Теплоизоляция вспененный каучук трубка K-FLEX ST 09х016-2</t>
  </si>
  <si>
    <t>Теплоизоляция вспененный каучук трубка K-FLEX ST 09х017-2</t>
  </si>
  <si>
    <t>Теплоизоляция вспененный каучук трубка K-FLEX ST 19х027-2</t>
  </si>
  <si>
    <t>Теплоизоляция вспененный каучук трубка K-FLEX ST 19х032-2</t>
  </si>
  <si>
    <t>Теплоизоляция вспененный каучук трубка K-FLEX ST 25х110-2</t>
  </si>
  <si>
    <t>Монтаж системы воздушного теплого пола</t>
  </si>
  <si>
    <t>Вентиляционная установка 820х300х300 с водяным нагревателем 2,3 кВт, вентилятором 0,15кВт, 220 В, 50 Гц, присоединительный размер Ø160</t>
  </si>
  <si>
    <t>Вентиляционная установка 820х300х300 с водяным нагревателем 1,38 кВт, вентилятором 0,15кВт, 220 В, 50 Гц, присоединительный размер Ø160</t>
  </si>
  <si>
    <t>Вентиляционная установка 820х300х300 с водяным нагревателем 2,02 кВт, вентилятором 0,15кВт, 220 В, 50 Гц, присоединительный размер Ø160</t>
  </si>
  <si>
    <t>Вентиляционная установка 820х300х300 с водяным нагревателем 0,9 кВт, вентилятором 0,15кВт, 220 В, 50 Гц, присоединительный размер Ø160</t>
  </si>
  <si>
    <t>Насос циркуляционный 5,7 м3/ч, h=3,9 м</t>
  </si>
  <si>
    <t>в т.ч. 1 резервный</t>
  </si>
  <si>
    <t>Клапан двухходовой с электроприводом 4м3/час, 230В, Ø25</t>
  </si>
  <si>
    <t>Ручной балансировочный клапан фланцевый Ø50</t>
  </si>
  <si>
    <t>Фильтр механической очистки косой сетчатый фланцевый Ø50</t>
  </si>
  <si>
    <t>Манометр общетехнический серии 10 ТМ-510Р.00 (0-16МПа)</t>
  </si>
  <si>
    <t>в комплекте бобышка, игольчатый клапан, петлевая трубка и штуцером</t>
  </si>
  <si>
    <t>Термометр биметаллический общетехнический БТ 30.010 (0-100°C) 2,5</t>
  </si>
  <si>
    <t>Кран шаровый дренажный со штуцером под шланг Ø15</t>
  </si>
  <si>
    <t>Фланец стальной плоский сварной на приварном кольце Ø50</t>
  </si>
  <si>
    <t>Регулятор температуры с ключом программирования</t>
  </si>
  <si>
    <t>Датчик температуры пола</t>
  </si>
  <si>
    <t>Клапан трехходовой с электроприводом 230В Ø15</t>
  </si>
  <si>
    <t>Фильтр механической очистки косой сетчатый Ø15</t>
  </si>
  <si>
    <t>Термоманометр радиальный ТМТБ-31Р.1</t>
  </si>
  <si>
    <t>в комплекте с бобышкой 1/2"</t>
  </si>
  <si>
    <t>Клапан обратный пружинный муфтовый Ø15</t>
  </si>
  <si>
    <t>Труба из сшитого полиэтилена Ø16х2,2</t>
  </si>
  <si>
    <t>Труба стальная коррозионно-стойкая Ø17х2,2</t>
  </si>
  <si>
    <t>Труба стальная коррозионно-стойкая Ø27х2,8</t>
  </si>
  <si>
    <t>Труба стальная коррозионно-стойкая Ø76х3,5</t>
  </si>
  <si>
    <t>Труба полипропиленовая канализационная с раструбом Ø110х2,7</t>
  </si>
  <si>
    <t>ФОТ включает все расходные и сопутствующие материалы и необходимые фитинги</t>
  </si>
  <si>
    <t>Патрубок переходной канализационный из полипропилена эксцентрический Ø160х110</t>
  </si>
  <si>
    <t>Тройник ПП 90° Ø110</t>
  </si>
  <si>
    <t>Отвод ПП 90° Ø110</t>
  </si>
  <si>
    <t>Изоляция трубопроводов системы отопления</t>
  </si>
  <si>
    <t>Антикоррозионное покрытие стального трубопровода системы отопления</t>
  </si>
  <si>
    <t>Устройство антикоррозионного покрытия стального трубопровода системы отопления</t>
  </si>
  <si>
    <t>м2</t>
  </si>
  <si>
    <t>в 1 слой</t>
  </si>
  <si>
    <t>Изоляция вспененный каучук трубопроводов системы отопления</t>
  </si>
  <si>
    <t>Теплоизоляция вспененный каучук трубка K-FLEX ST 09х018-2</t>
  </si>
  <si>
    <t>Теплоизоляция вспененный каучук трубка K-FLEX ST 09х035-2</t>
  </si>
  <si>
    <t>Монтаж водонагревателя</t>
  </si>
  <si>
    <t>Водонагреватель 200 литров</t>
  </si>
  <si>
    <t>Монтаж воздушно-тепловых завес</t>
  </si>
  <si>
    <t>Тепловая завеса электрическая 3,0 кВт, 380В, 50Гц, скорость воздуха 7,0 м/с</t>
  </si>
  <si>
    <t>Необходимо согласование Заказчика (РП) перед закупом, возможен аналог</t>
  </si>
  <si>
    <t>Монтаж гребенок отопления</t>
  </si>
  <si>
    <t>Кран шаровый стальной фланцевый Ø40</t>
  </si>
  <si>
    <t>Фильтр сетчатый фланцевый Ø50</t>
  </si>
  <si>
    <t>Кран шаровый латунный муфтовый Ø25</t>
  </si>
  <si>
    <t>Кран шаровый латунный муфтовый Ø15</t>
  </si>
  <si>
    <t>Ручной насос Р0,8-30-01</t>
  </si>
  <si>
    <t>Клапан обратный латунный Ø25</t>
  </si>
  <si>
    <t>Муфта переходная с накидной гайкой 20х2,8 х G1/2"ВР</t>
  </si>
  <si>
    <t>Муфта переходная с накидной гайкой 32х4,4 х G1"ВР</t>
  </si>
  <si>
    <t>Труба стальная водогазопроводная Ø25х3,2</t>
  </si>
  <si>
    <t>ФОТ с учетом креплений, хомутов и фитингов (отводы, тройники), бурение отверстий при необходимости</t>
  </si>
  <si>
    <t>Труба стальная водогазопроводная Ø57х3,5</t>
  </si>
  <si>
    <t>ФОТ с учетом креплений, хомутов и фитингов (отводы, тройники) , бурение отверстий при необходимости</t>
  </si>
  <si>
    <t>Труба стальная водогазопроводная Ø89х3,5</t>
  </si>
  <si>
    <t>Монтаж конвекторов</t>
  </si>
  <si>
    <t>Конвектор электрический настенный 2,00кВт, 240 В</t>
  </si>
  <si>
    <t>Монтаж радиаторов стальных</t>
  </si>
  <si>
    <t>Панельный стальной радиатор Hygiene Ventil Тип 20 V-300-1100 нижнее правое подключение в комплекте с термостатическим вентилем</t>
  </si>
  <si>
    <t>Лемакс</t>
  </si>
  <si>
    <t>ФОТ включает двойной цикл: монтаж-снятие- монтаж, в стоимость радиатора включен кронштейн.
Необходимо согласование Заказчика (РП) перед закупом, возможен аналог</t>
  </si>
  <si>
    <t>Панельный стальной радиатор Hygiene Ventil Тип 20 V-300-1200 нижнее правое подключение в комплекте с термостатическим вентилем</t>
  </si>
  <si>
    <t>Панельный стальной радиатор Hygiene Ventil Тип 20 V-300-1300 нижнее правое подключение в комплекте с термостатическим вентилем</t>
  </si>
  <si>
    <t>Панельный стальной радиатор Hygiene Ventil Тип 21 V-300-1500 нижнее правое подключение в комплекте с термостатическим вентилем</t>
  </si>
  <si>
    <t>Панельный стальной радиатор Hygiene Ventil Тип 22 V-300-1400 нижнее правое подключение в комплекте с термостатическим вентилем</t>
  </si>
  <si>
    <t>Панельный стальной радиатор Hygiene Ventil Тип 22 V-300-1500 нижнее правое подключение в комплекте с термостатическим вентилем</t>
  </si>
  <si>
    <t>Панельный стальной радиатор Hygiene Ventil Тип 20 V-500-600 нижнее правое подключение в комплекте с термостатическим вентилем</t>
  </si>
  <si>
    <t>Панельный стальной радиатор Hygiene Ventil Тип 20 V-500-700 нижнее правое подключение в комплекте с термостатическим вентилем</t>
  </si>
  <si>
    <t>Панельный стальной радиатор Hygiene Ventil Тип 20 V-500-900 нижнее правое подключение в комплекте с термостатическим вентилем</t>
  </si>
  <si>
    <t>Панельный стальной радиатор Hygiene Ventil Тип 20 V-500-1000 нижнее правое подключение в комплекте с термостатическим вентилем</t>
  </si>
  <si>
    <t>Панельный стальной радиатор Hygiene Ventil Тип 21 V-500-500 нижнее правое подключение в комплекте с термостатическим вентилем</t>
  </si>
  <si>
    <t>Панельный стальной радиатор Hygiene Ventil Тип 21 V-500-900 нижнее правое подключение в комплекте с термостатическим вентилем</t>
  </si>
  <si>
    <t>Панельный стальной радиатор Hygiene Ventil Тип 22 V-500-600 нижнее правое подключение в комплекте с термостатическим вентилем</t>
  </si>
  <si>
    <t>Панельный стальной радиатор Hygiene Ventil Тип 22 V-500-1100 нижнее правое подключение в комплекте с термостатическим вентилем</t>
  </si>
  <si>
    <t>Панельный стальной радиатор Hygiene Ventil Тип 22 V-500-1200 нижнее правое подключение в комплекте с термостатическим вентилем</t>
  </si>
  <si>
    <t>Панельный стальной радиатор Hygiene Ventil Тип 22 V-500-1300 нижнее правое подключение в комплекте с термостатическим вентилем</t>
  </si>
  <si>
    <t>Панельный стальной радиатор Hygiene Ventil Тип 22 V-500-1500 нижнее правое подключение в комплекте с термостатическим вентилем</t>
  </si>
  <si>
    <t>Панельный стальной радиатор Hygiene Ventil Тип 33 V-500-600 нижнее правое подключение в комплекте с термостатическим вентилем</t>
  </si>
  <si>
    <t>Панельный стальной радиатор Hygiene Ventil Тип 33 V-500-700 нижнее правое подключение в комплекте с термостатическим вентилем</t>
  </si>
  <si>
    <t>Панельный стальной радиатор Hygiene Ventil Тип 33 V-500-1200 нижнее правое подключение в комплекте с термостатическим вентилем</t>
  </si>
  <si>
    <t>Панельный стальной радиатор Hygiene Ventil Тип 33 V-500-1300 нижнее правое подключение в комплекте с термостатическим вентилем</t>
  </si>
  <si>
    <t>Панельный стальной радиатор Hygiene Ventil Тип 20 V-500-1100 нижнее правое подключение в комплекте с термостатическим вентилем</t>
  </si>
  <si>
    <t>Панельный стальной радиатор Hygiene Ventil Тип 21 V-500-1000 нижнее правое подключение в комплекте с термостатическим вентилем</t>
  </si>
  <si>
    <t>Панельный стальной радиатор Hygiene Ventil Тип 22 V-500-500 нижнее правое подключение в комплекте с термостатическим вентилем</t>
  </si>
  <si>
    <t>Ниппель латунный НР Ø15</t>
  </si>
  <si>
    <t>l=60 мм</t>
  </si>
  <si>
    <t>Муфта переходная ВР 1/2"х3/4"</t>
  </si>
  <si>
    <t>Водорозетка аксиальная латунная ВР 16х1/2"</t>
  </si>
  <si>
    <t>Узел нижнего подключения радиатора для двухтрубной системы угловой R388</t>
  </si>
  <si>
    <t>Узел нижнего подключения радиатора для двухтрубной системы прямой R387</t>
  </si>
  <si>
    <t>Термостатическая головка с жидкостным датчиком</t>
  </si>
  <si>
    <t>Переходник с накидной гайкой 16-G1/2"</t>
  </si>
  <si>
    <t>Переходник с накидной гайкой 16-G3/4"</t>
  </si>
  <si>
    <t>Переходник с накидной гайкой 20-G1/2"</t>
  </si>
  <si>
    <t>Переходник с накидной гайкой 25-G3/4"</t>
  </si>
  <si>
    <t>Монтаж распределительных коллекторных узлов системы отопления</t>
  </si>
  <si>
    <t>Автоматический балансировочный клапан DPV Ø25</t>
  </si>
  <si>
    <t>Hiterm</t>
  </si>
  <si>
    <t>с импульсной трубкой</t>
  </si>
  <si>
    <t>Кран шаровый латунный стандартнопроходной ВР/НР Ø15</t>
  </si>
  <si>
    <t>Кран шаровый латунный стандартнопроходной ВР/НР Ø20</t>
  </si>
  <si>
    <t>Кран шаровый латунный стандартнопроходной ВР/НР Ø25</t>
  </si>
  <si>
    <t>Кран Маевского Ø15</t>
  </si>
  <si>
    <t>Клапан регулирующий седельный проходной с электроприводом Ø20</t>
  </si>
  <si>
    <t>Коллектор G1 1/4"ВР - 3хG3/4"НР, выход под воздухоотводчик 1/2"ВР</t>
  </si>
  <si>
    <t>Коллектор G1 1/4"ВР - 5хG3/4"НР, выход под воздухоотводчик 1/2"ВР</t>
  </si>
  <si>
    <t>Коллектор G1 1/4"ВР - 6хG3/4"НР, выход под воздухоотводчик 1/2"ВР</t>
  </si>
  <si>
    <t>Заглушка G1 1/4"НР</t>
  </si>
  <si>
    <t>Датчик температуры воздуха</t>
  </si>
  <si>
    <t>Контроллер</t>
  </si>
  <si>
    <t>Сгон прямой латунный с накидной гайкой Ø25</t>
  </si>
  <si>
    <t>Сгон прямой латунный с накидной гайкой Ø20</t>
  </si>
  <si>
    <t>Сгон прямой латунный с накидной гайкой Ø15</t>
  </si>
  <si>
    <t>Муфта с накидной гайкой G3/4"НР-G3/4"ВР</t>
  </si>
  <si>
    <t>Муфта с накидной гайкой G1/2"НР-G1/2"ВР</t>
  </si>
  <si>
    <t>Муфта переходная G3/4"ВР-G1/2"ВР</t>
  </si>
  <si>
    <t>Ниппель латунный НР/НР 1"</t>
  </si>
  <si>
    <t>Ниппель переходной никелированный Ø32-25 НР</t>
  </si>
  <si>
    <t>Переход латунный НР 20х1/2"</t>
  </si>
  <si>
    <t>Угольник комбинированный 32(ПЭ)хG1"НР</t>
  </si>
  <si>
    <t>Монтаж трубопроводов отопления из стальных труб</t>
  </si>
  <si>
    <t>Труба стальная водогазопроводная Ø15х2,8</t>
  </si>
  <si>
    <t>Монтаж трубопроводов отопления из сшитого полиэтилена</t>
  </si>
  <si>
    <t>Труба гофрированная ПНД Ø16 мм синяя</t>
  </si>
  <si>
    <t>Труба гофрированная ПНД Ø16 мм красная</t>
  </si>
  <si>
    <t>Труба гофрированная ПНД Ø20 мм синяя</t>
  </si>
  <si>
    <t>Труба гофрированная ПНД Ø20 мм красная</t>
  </si>
  <si>
    <t>Труба гофрированная ПНД Ø25 мм синяя</t>
  </si>
  <si>
    <t>Труба гофрированная ПНД Ø25 мм красная</t>
  </si>
  <si>
    <t>Пусконаладочные работы</t>
  </si>
  <si>
    <t>Пусконаладочные работы системы отопления</t>
  </si>
  <si>
    <t>комплекс</t>
  </si>
  <si>
    <t>Теплоснабжение приточных установок</t>
  </si>
  <si>
    <t>Изоляция вспененный каучук трубопроводов теплоснабжения приточных установок</t>
  </si>
  <si>
    <t>Теплоизоляция вспененный каучук трубка K-FLEX ST 25х015-2</t>
  </si>
  <si>
    <t>Теплоизоляция вспененный каучук трубка K-FLEX ST 25х025-2</t>
  </si>
  <si>
    <t>Теплоизоляция вспененный каучук трубка K-FLEX ST 40х032-2</t>
  </si>
  <si>
    <t>Теплоизоляция вспененный каучук трубка K-FLEX ST 40х048-2</t>
  </si>
  <si>
    <t>Теплоизоляция вспененный каучук трубка K-FLEX ST 40х057-2</t>
  </si>
  <si>
    <t>Теплоизоляция вспененный каучук трубка K-FLEX ST 40х076-2</t>
  </si>
  <si>
    <t>Устройство трубопроводов теплоснабжения приточных установок</t>
  </si>
  <si>
    <t>Блок подготовки пропиленгликоля согласно опросному листу</t>
  </si>
  <si>
    <t>Комплектность согласно Б/з N H2400089 от 01.02.2024</t>
  </si>
  <si>
    <t>Автоматический воздухоотводный клапан с запорным клапаном Ø15</t>
  </si>
  <si>
    <t>Кран шаровый с отводом резьбовой НР/ВР Ø25</t>
  </si>
  <si>
    <t>Кран шаровый с отводом резьбовой НР/ВР Ø15</t>
  </si>
  <si>
    <t>Опора неподвижная хомутовая для труб Ø15</t>
  </si>
  <si>
    <t>Опора неподвижная хомутовая для труб Ø25</t>
  </si>
  <si>
    <t>Опора неподвижная хомутовая для труб Ø32</t>
  </si>
  <si>
    <t>Опора неподвижная хомутовая для труб Ø40</t>
  </si>
  <si>
    <t>Опора неподвижная хомутовая для труб Ø65</t>
  </si>
  <si>
    <t>Труба стальная водогазопроводная Ø32х3,2</t>
  </si>
  <si>
    <t>Труба стальная водогазопроводная Ø48х3,5</t>
  </si>
  <si>
    <t>Труба стальная электросварная Ø57х3,5</t>
  </si>
  <si>
    <t>Труба стальная электросварная Ø76х3,5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</si>
  <si>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</si>
  <si>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</si>
  <si>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</si>
  <si>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</si>
  <si>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</si>
  <si>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</si>
  <si>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Негомедзянова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</si>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</sst>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373"/>
  <sheetViews>
    <sheetView tabSelected="1" topLeftCell="A4" workbookViewId="0">
      <selection activeCell="A8" sqref="A8:G8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47" t="s">
        <v>2</v>
      </c>
      <c r="B6" s="47"/>
      <c r="C6" s="47"/>
      <c r="D6" s="47"/>
      <c r="E6" s="47"/>
      <c r="F6" s="47"/>
      <c r="G6" s="47"/>
    </row>
    <row r="7" spans="1:19" s="2" customFormat="1" ht="12.95" customHeight="1" x14ac:dyDescent="0.2">
      <c r="A7" s="48" t="s">
        <v>3</v>
      </c>
      <c r="B7" s="48"/>
      <c r="C7" s="48"/>
      <c r="D7" s="48"/>
      <c r="E7" s="48"/>
      <c r="F7" s="48"/>
      <c r="G7" s="48"/>
    </row>
    <row r="8" spans="1:19" s="2" customFormat="1" ht="12.95" customHeight="1" x14ac:dyDescent="0.2">
      <c r="A8" s="48" t="s">
        <v>4</v>
      </c>
      <c r="B8" s="48"/>
      <c r="C8" s="48"/>
      <c r="D8" s="48"/>
      <c r="E8" s="48"/>
      <c r="F8" s="48"/>
      <c r="G8" s="48"/>
    </row>
    <row r="9" spans="1:19" s="1" customFormat="1" ht="11.1" customHeight="1" x14ac:dyDescent="0.2"/>
    <row r="10" spans="1:19" s="4" customFormat="1" ht="30" customHeight="1" x14ac:dyDescent="0.2">
      <c r="A10" s="49" t="s">
        <v>5</v>
      </c>
      <c r="B10" s="51" t="s">
        <v>6</v>
      </c>
      <c r="C10" s="49" t="s">
        <v>7</v>
      </c>
      <c r="D10" s="53" t="s">
        <v>8</v>
      </c>
      <c r="E10" s="53" t="s">
        <v>9</v>
      </c>
      <c r="F10" s="53" t="s">
        <v>10</v>
      </c>
      <c r="G10" s="49" t="s">
        <v>11</v>
      </c>
      <c r="H10" s="5" t="s">
        <v>12</v>
      </c>
      <c r="I10" s="51" t="s">
        <v>13</v>
      </c>
      <c r="J10" s="51" t="s">
        <v>14</v>
      </c>
      <c r="K10" s="51" t="s">
        <v>15</v>
      </c>
      <c r="L10" s="55" t="s">
        <v>16</v>
      </c>
      <c r="M10" s="55"/>
      <c r="N10" s="55"/>
      <c r="O10" s="55" t="s">
        <v>17</v>
      </c>
      <c r="P10" s="55"/>
      <c r="Q10" s="51" t="s">
        <v>18</v>
      </c>
      <c r="R10" s="51" t="s">
        <v>19</v>
      </c>
      <c r="S10" s="51" t="s">
        <v>20</v>
      </c>
    </row>
    <row r="11" spans="1:19" s="4" customFormat="1" ht="36.950000000000003" customHeight="1" x14ac:dyDescent="0.2">
      <c r="A11" s="50"/>
      <c r="B11" s="52"/>
      <c r="C11" s="50"/>
      <c r="D11" s="54"/>
      <c r="E11" s="54"/>
      <c r="F11" s="54"/>
      <c r="G11" s="50"/>
      <c r="H11" s="5" t="s">
        <v>21</v>
      </c>
      <c r="I11" s="52"/>
      <c r="J11" s="52"/>
      <c r="K11" s="52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2"/>
      <c r="R11" s="52"/>
      <c r="S11" s="52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$18+$O$20+$O$22+$O$26+$O$27+$O$28+$O$29+$O$31+$O$32+$O$33+$O$34+$O$35+$O$36+$O$37+$O$40+$O$42+$O$43+$O$44+$O$45+$O$46+$O$47+$O$48+$O$49+$O$53+$O$54+$O$55+$O$56+$O$57+$O$58+$O$59+$O$60+$O$61+$O$62+$O$63+$O$64+$O$65+$O$66+$O$67+$O$68+$O$69+$O$70+$O$71+$O$72+$O$73+$O$74+$O$75+$O$76+$O$77+$O$78+$O$79+$O$80+$O$81+$O$82+$O$83+$O$84+$O$85+$O$86+$O$87+$O$88+$O$90+$O$91+$O$95+$O$96+$O$97+$O$98+$O$99+$O$100+$O$102+$O$103+$O$104+$O$105+$O$107+$O$109+$O$110+$O$111+$O$112+$O$113+$O$114+$O$116+$O$120+$O$121+$O$122+$O$123+$O$124+$O$128+$O$129+$O$130+$O$131+$O$132+$O$133+$O$136+$O$137+$O$139+$O$140+$O$141+$O$143+$O$145+$O$146+$O$147+$O$148+$O$149+$O$150+$O$153+$O$154+$O$155+$O$156+$O$157+$O$158+$O$159+$O$160+$O$161+$O$162+$O$163+$O$164+$O$169+$O$170+$O$171+$O$172+$O$173+$O$174+$O$175+$O$176+$O$177+$O$179+$O$180+$O$181+$O$182+$O$183+$O$184+$O$185+$O$186+$O$187+$O$188+$O$189+$O$190+$O$191+$O$192+$O$193+$O$194+$O$195+$O$196+$O$197+$O$198+$O$199+$O$200+$O$201+$O$202+$O$203+$O$204+$O$205+$O$206+$O$207+$O$208+$O$209+$O$210+$O$211+$O$215+$O$216+$O$217+$O$219+$O$220+$O$221+$O$223+$O$225+$O$227+$O$228+$O$229+$O$230+$O$231+$O$232+$O$233+$O$234+$O$235+$O$236+$O$237+$O$238+$O$239+$O$240+$O$241+$O$242+$O$243+$O$245+$O$247+$O$248+$O$249+$O$250+$O$251+$O$252+$O$253+$O$254+$O$255+$O$256+$O$257+$O$258+$O$259+$O$260+$O$261+$O$262+$O$263+$O$264+$O$265+$O$266+$O$267+$O$268+$O$269+$O$270+$O$271+$O$272+$O$273+$O$274+$O$275+$O$276+$O$277+$O$278+$O$279+$O$280+$O$282+$O$283+$O$284+$O$285+$O$286+$O$287+$O$288+$O$289+$O$290+$O$291+$O$292+$O$293+$O$294+$O$295+$O$296+$O$297+$O$298+$O$299+$O$300+$O$301+$O$302+$O$303+$O$304+$O$305+$O$306+$O$307+$O$308+$O$310+$O$312+$O$313+$O$314+$O$315+$O$316+$O$317+$O$318+$O$319+$O$320+$O$321+$O$324+$O$327+$O$328+$O$329+$O$330+$O$331+$O$332+$O$333+$O$334+$O$336+$O$337+$O$338+$O$339+$O$340+$O$341+$O$342+$O$343+$O$344+$O$345+$O$346+$O$347+$O$348+$O$349+$O$350,2)</f>
        <v>0</v>
      </c>
      <c r="P13" s="10">
        <f>ROUND($P$18+$P$20+$P$22+$P$26+$P$27+$P$28+$P$29+$P$31+$P$32+$P$33+$P$34+$P$35+$P$36+$P$37+$P$40+$P$42+$P$43+$P$44+$P$45+$P$46+$P$47+$P$48+$P$49+$P$53+$P$54+$P$55+$P$56+$P$57+$P$58+$P$59+$P$60+$P$61+$P$62+$P$63+$P$64+$P$65+$P$66+$P$67+$P$68+$P$69+$P$70+$P$71+$P$72+$P$73+$P$74+$P$75+$P$76+$P$77+$P$78+$P$79+$P$80+$P$81+$P$82+$P$83+$P$84+$P$85+$P$86+$P$87+$P$88+$P$90+$P$91+$P$95+$P$96+$P$97+$P$98+$P$99+$P$100+$P$102+$P$103+$P$104+$P$105+$P$107+$P$109+$P$110+$P$111+$P$112+$P$113+$P$114+$P$116+$P$120+$P$121+$P$122+$P$123+$P$124+$P$128+$P$129+$P$130+$P$131+$P$132+$P$133+$P$136+$P$137+$P$139+$P$140+$P$141+$P$143+$P$145+$P$146+$P$147+$P$148+$P$149+$P$150+$P$153+$P$154+$P$155+$P$156+$P$157+$P$158+$P$159+$P$160+$P$161+$P$162+$P$163+$P$164+$P$169+$P$170+$P$171+$P$172+$P$173+$P$174+$P$175+$P$176+$P$177+$P$179+$P$180+$P$181+$P$182+$P$183+$P$184+$P$185+$P$186+$P$187+$P$188+$P$189+$P$190+$P$191+$P$192+$P$193+$P$194+$P$195+$P$196+$P$197+$P$198+$P$199+$P$200+$P$201+$P$202+$P$203+$P$204+$P$205+$P$206+$P$207+$P$208+$P$209+$P$210+$P$211+$P$215+$P$216+$P$217+$P$219+$P$220+$P$221+$P$223+$P$225+$P$227+$P$228+$P$229+$P$230+$P$231+$P$232+$P$233+$P$234+$P$235+$P$236+$P$237+$P$238+$P$239+$P$240+$P$241+$P$242+$P$243+$P$245+$P$247+$P$248+$P$249+$P$250+$P$251+$P$252+$P$253+$P$254+$P$255+$P$256+$P$257+$P$258+$P$259+$P$260+$P$261+$P$262+$P$263+$P$264+$P$265+$P$266+$P$267+$P$268+$P$269+$P$270+$P$271+$P$272+$P$273+$P$274+$P$275+$P$276+$P$277+$P$278+$P$279+$P$280+$P$282+$P$283+$P$284+$P$285+$P$286+$P$287+$P$288+$P$289+$P$290+$P$291+$P$292+$P$293+$P$294+$P$295+$P$296+$P$297+$P$298+$P$299+$P$300+$P$301+$P$302+$P$303+$P$304+$P$305+$P$306+$P$307+$P$308+$P$310+$P$312+$P$313+$P$314+$P$315+$P$316+$P$317+$P$318+$P$319+$P$320+$P$321+$P$324+$P$327+$P$328+$P$329+$P$330+$P$331+$P$332+$P$333+$P$334+$P$336+$P$337+$P$338+$P$339+$P$340+$P$341+$P$342+$P$343+$P$344+$P$345+$P$346+$P$347+$P$348+$P$349+$P$350,2)</f>
        <v>0</v>
      </c>
      <c r="Q13" s="10">
        <f>ROUND($Q$18+$Q$20+$Q$22+$Q$26+$Q$27+$Q$28+$Q$29+$Q$31+$Q$32+$Q$33+$Q$34+$Q$35+$Q$36+$Q$37+$Q$40+$Q$42+$Q$43+$Q$44+$Q$45+$Q$46+$Q$47+$Q$48+$Q$49+$Q$53+$Q$54+$Q$55+$Q$56+$Q$57+$Q$58+$Q$59+$Q$60+$Q$61+$Q$62+$Q$63+$Q$64+$Q$65+$Q$66+$Q$67+$Q$68+$Q$69+$Q$70+$Q$71+$Q$72+$Q$73+$Q$74+$Q$75+$Q$76+$Q$77+$Q$78+$Q$79+$Q$80+$Q$81+$Q$82+$Q$83+$Q$84+$Q$85+$Q$86+$Q$87+$Q$88+$Q$90+$Q$91+$Q$95+$Q$96+$Q$97+$Q$98+$Q$99+$Q$100+$Q$102+$Q$103+$Q$104+$Q$105+$Q$107+$Q$109+$Q$110+$Q$111+$Q$112+$Q$113+$Q$114+$Q$116+$Q$120+$Q$121+$Q$122+$Q$123+$Q$124+$Q$128+$Q$129+$Q$130+$Q$131+$Q$132+$Q$133+$Q$136+$Q$137+$Q$139+$Q$140+$Q$141+$Q$143+$Q$145+$Q$146+$Q$147+$Q$148+$Q$149+$Q$150+$Q$153+$Q$154+$Q$155+$Q$156+$Q$157+$Q$158+$Q$159+$Q$160+$Q$161+$Q$162+$Q$163+$Q$164+$Q$169+$Q$170+$Q$171+$Q$172+$Q$173+$Q$174+$Q$175+$Q$176+$Q$177+$Q$179+$Q$180+$Q$181+$Q$182+$Q$183+$Q$184+$Q$185+$Q$186+$Q$187+$Q$188+$Q$189+$Q$190+$Q$191+$Q$192+$Q$193+$Q$194+$Q$195+$Q$196+$Q$197+$Q$198+$Q$199+$Q$200+$Q$201+$Q$202+$Q$203+$Q$204+$Q$205+$Q$206+$Q$207+$Q$208+$Q$209+$Q$210+$Q$211+$Q$215+$Q$216+$Q$217+$Q$219+$Q$220+$Q$221+$Q$223+$Q$225+$Q$227+$Q$228+$Q$229+$Q$230+$Q$231+$Q$232+$Q$233+$Q$234+$Q$235+$Q$236+$Q$237+$Q$238+$Q$239+$Q$240+$Q$241+$Q$242+$Q$243+$Q$245+$Q$247+$Q$248+$Q$249+$Q$250+$Q$251+$Q$252+$Q$253+$Q$254+$Q$255+$Q$256+$Q$257+$Q$258+$Q$259+$Q$260+$Q$261+$Q$262+$Q$263+$Q$264+$Q$265+$Q$266+$Q$267+$Q$268+$Q$269+$Q$270+$Q$271+$Q$272+$Q$273+$Q$274+$Q$275+$Q$276+$Q$277+$Q$278+$Q$279+$Q$280+$Q$282+$Q$283+$Q$284+$Q$285+$Q$286+$Q$287+$Q$288+$Q$289+$Q$290+$Q$291+$Q$292+$Q$293+$Q$294+$Q$295+$Q$296+$Q$297+$Q$298+$Q$299+$Q$300+$Q$301+$Q$302+$Q$303+$Q$304+$Q$305+$Q$306+$Q$307+$Q$308+$Q$310+$Q$312+$Q$313+$Q$314+$Q$315+$Q$316+$Q$317+$Q$318+$Q$319+$Q$320+$Q$321+$Q$324+$Q$327+$Q$328+$Q$329+$Q$330+$Q$331+$Q$332+$Q$333+$Q$334+$Q$336+$Q$337+$Q$338+$Q$339+$Q$340+$Q$341+$Q$342+$Q$343+$Q$344+$Q$345+$Q$346+$Q$347+$Q$348+$Q$349+$Q$350,2)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$18+$O$20+$O$22+$O$26+$O$27+$O$28+$O$29+$O$31+$O$32+$O$33+$O$34+$O$35+$O$36+$O$37+$O$40+$O$42+$O$43+$O$44+$O$45+$O$46+$O$47+$O$48+$O$49+$O$53+$O$54+$O$55+$O$56+$O$57+$O$58+$O$59+$O$60+$O$61+$O$62+$O$63+$O$64+$O$65+$O$66+$O$67+$O$68+$O$69+$O$70+$O$71+$O$72+$O$73+$O$74+$O$75+$O$76+$O$77+$O$78+$O$79+$O$80+$O$81+$O$82+$O$83+$O$84+$O$85+$O$86+$O$87+$O$88+$O$90+$O$91+$O$95+$O$96+$O$97+$O$98+$O$99+$O$100+$O$102+$O$103+$O$104+$O$105+$O$107+$O$109+$O$110+$O$111+$O$112+$O$113+$O$114+$O$116+$O$120+$O$121+$O$122+$O$123+$O$124+$O$128+$O$129+$O$130+$O$131+$O$132+$O$133+$O$136+$O$137+$O$139+$O$140+$O$141+$O$143+$O$145+$O$146+$O$147+$O$148+$O$149+$O$150+$O$153+$O$154+$O$155+$O$156+$O$157+$O$158+$O$159+$O$160+$O$161+$O$162+$O$163+$O$164+$O$169+$O$170+$O$171+$O$172+$O$173+$O$174+$O$175+$O$176+$O$177+$O$179+$O$180+$O$181+$O$182+$O$183+$O$184+$O$185+$O$186+$O$187+$O$188+$O$189+$O$190+$O$191+$O$192+$O$193+$O$194+$O$195+$O$196+$O$197+$O$198+$O$199+$O$200+$O$201+$O$202+$O$203+$O$204+$O$205+$O$206+$O$207+$O$208+$O$209+$O$210+$O$211+$O$215+$O$216+$O$217+$O$219+$O$220+$O$221+$O$223+$O$225+$O$227+$O$228+$O$229+$O$230+$O$231+$O$232+$O$233+$O$234+$O$235+$O$236+$O$237+$O$238+$O$239+$O$240+$O$241+$O$242+$O$243+$O$245+$O$247+$O$248+$O$249+$O$250+$O$251+$O$252+$O$253+$O$254+$O$255+$O$256+$O$257+$O$258+$O$259+$O$260+$O$261+$O$262+$O$263+$O$264+$O$265+$O$266+$O$267+$O$268+$O$269+$O$270+$O$271+$O$272+$O$273+$O$274+$O$275+$O$276+$O$277+$O$278+$O$279+$O$280+$O$282+$O$283+$O$284+$O$285+$O$286+$O$287+$O$288+$O$289+$O$290+$O$291+$O$292+$O$293+$O$294+$O$295+$O$296+$O$297+$O$298+$O$299+$O$300+$O$301+$O$302+$O$303+$O$304+$O$305+$O$306+$O$307+$O$308+$O$310+$O$312+$O$313+$O$314+$O$315+$O$316+$O$317+$O$318+$O$319+$O$320+$O$321+$O$324+$O$327+$O$328+$O$329+$O$330+$O$331+$O$332+$O$333+$O$334+$O$336+$O$337+$O$338+$O$339+$O$340+$O$341+$O$342+$O$343+$O$344+$O$345+$O$346+$O$347+$O$348+$O$349+$O$350,2)</f>
        <v>0</v>
      </c>
      <c r="P14" s="10">
        <f>ROUND($P$18+$P$20+$P$22+$P$26+$P$27+$P$28+$P$29+$P$31+$P$32+$P$33+$P$34+$P$35+$P$36+$P$37+$P$40+$P$42+$P$43+$P$44+$P$45+$P$46+$P$47+$P$48+$P$49+$P$53+$P$54+$P$55+$P$56+$P$57+$P$58+$P$59+$P$60+$P$61+$P$62+$P$63+$P$64+$P$65+$P$66+$P$67+$P$68+$P$69+$P$70+$P$71+$P$72+$P$73+$P$74+$P$75+$P$76+$P$77+$P$78+$P$79+$P$80+$P$81+$P$82+$P$83+$P$84+$P$85+$P$86+$P$87+$P$88+$P$90+$P$91+$P$95+$P$96+$P$97+$P$98+$P$99+$P$100+$P$102+$P$103+$P$104+$P$105+$P$107+$P$109+$P$110+$P$111+$P$112+$P$113+$P$114+$P$116+$P$120+$P$121+$P$122+$P$123+$P$124+$P$128+$P$129+$P$130+$P$131+$P$132+$P$133+$P$136+$P$137+$P$139+$P$140+$P$141+$P$143+$P$145+$P$146+$P$147+$P$148+$P$149+$P$150+$P$153+$P$154+$P$155+$P$156+$P$157+$P$158+$P$159+$P$160+$P$161+$P$162+$P$163+$P$164+$P$169+$P$170+$P$171+$P$172+$P$173+$P$174+$P$175+$P$176+$P$177+$P$179+$P$180+$P$181+$P$182+$P$183+$P$184+$P$185+$P$186+$P$187+$P$188+$P$189+$P$190+$P$191+$P$192+$P$193+$P$194+$P$195+$P$196+$P$197+$P$198+$P$199+$P$200+$P$201+$P$202+$P$203+$P$204+$P$205+$P$206+$P$207+$P$208+$P$209+$P$210+$P$211+$P$215+$P$216+$P$217+$P$219+$P$220+$P$221+$P$223+$P$225+$P$227+$P$228+$P$229+$P$230+$P$231+$P$232+$P$233+$P$234+$P$235+$P$236+$P$237+$P$238+$P$239+$P$240+$P$241+$P$242+$P$243+$P$245+$P$247+$P$248+$P$249+$P$250+$P$251+$P$252+$P$253+$P$254+$P$255+$P$256+$P$257+$P$258+$P$259+$P$260+$P$261+$P$262+$P$263+$P$264+$P$265+$P$266+$P$267+$P$268+$P$269+$P$270+$P$271+$P$272+$P$273+$P$274+$P$275+$P$276+$P$277+$P$278+$P$279+$P$280+$P$282+$P$283+$P$284+$P$285+$P$286+$P$287+$P$288+$P$289+$P$290+$P$291+$P$292+$P$293+$P$294+$P$295+$P$296+$P$297+$P$298+$P$299+$P$300+$P$301+$P$302+$P$303+$P$304+$P$305+$P$306+$P$307+$P$308+$P$310+$P$312+$P$313+$P$314+$P$315+$P$316+$P$317+$P$318+$P$319+$P$320+$P$321+$P$324+$P$327+$P$328+$P$329+$P$330+$P$331+$P$332+$P$333+$P$334+$P$336+$P$337+$P$338+$P$339+$P$340+$P$341+$P$342+$P$343+$P$344+$P$345+$P$346+$P$347+$P$348+$P$349+$P$350,2)</f>
        <v>0</v>
      </c>
      <c r="Q14" s="10">
        <f>ROUND($Q$18+$Q$20+$Q$22+$Q$26+$Q$27+$Q$28+$Q$29+$Q$31+$Q$32+$Q$33+$Q$34+$Q$35+$Q$36+$Q$37+$Q$40+$Q$42+$Q$43+$Q$44+$Q$45+$Q$46+$Q$47+$Q$48+$Q$49+$Q$53+$Q$54+$Q$55+$Q$56+$Q$57+$Q$58+$Q$59+$Q$60+$Q$61+$Q$62+$Q$63+$Q$64+$Q$65+$Q$66+$Q$67+$Q$68+$Q$69+$Q$70+$Q$71+$Q$72+$Q$73+$Q$74+$Q$75+$Q$76+$Q$77+$Q$78+$Q$79+$Q$80+$Q$81+$Q$82+$Q$83+$Q$84+$Q$85+$Q$86+$Q$87+$Q$88+$Q$90+$Q$91+$Q$95+$Q$96+$Q$97+$Q$98+$Q$99+$Q$100+$Q$102+$Q$103+$Q$104+$Q$105+$Q$107+$Q$109+$Q$110+$Q$111+$Q$112+$Q$113+$Q$114+$Q$116+$Q$120+$Q$121+$Q$122+$Q$123+$Q$124+$Q$128+$Q$129+$Q$130+$Q$131+$Q$132+$Q$133+$Q$136+$Q$137+$Q$139+$Q$140+$Q$141+$Q$143+$Q$145+$Q$146+$Q$147+$Q$148+$Q$149+$Q$150+$Q$153+$Q$154+$Q$155+$Q$156+$Q$157+$Q$158+$Q$159+$Q$160+$Q$161+$Q$162+$Q$163+$Q$164+$Q$169+$Q$170+$Q$171+$Q$172+$Q$173+$Q$174+$Q$175+$Q$176+$Q$177+$Q$179+$Q$180+$Q$181+$Q$182+$Q$183+$Q$184+$Q$185+$Q$186+$Q$187+$Q$188+$Q$189+$Q$190+$Q$191+$Q$192+$Q$193+$Q$194+$Q$195+$Q$196+$Q$197+$Q$198+$Q$199+$Q$200+$Q$201+$Q$202+$Q$203+$Q$204+$Q$205+$Q$206+$Q$207+$Q$208+$Q$209+$Q$210+$Q$211+$Q$215+$Q$216+$Q$217+$Q$219+$Q$220+$Q$221+$Q$223+$Q$225+$Q$227+$Q$228+$Q$229+$Q$230+$Q$231+$Q$232+$Q$233+$Q$234+$Q$235+$Q$236+$Q$237+$Q$238+$Q$239+$Q$240+$Q$241+$Q$242+$Q$243+$Q$245+$Q$247+$Q$248+$Q$249+$Q$250+$Q$251+$Q$252+$Q$253+$Q$254+$Q$255+$Q$256+$Q$257+$Q$258+$Q$259+$Q$260+$Q$261+$Q$262+$Q$263+$Q$264+$Q$265+$Q$266+$Q$267+$Q$268+$Q$269+$Q$270+$Q$271+$Q$272+$Q$273+$Q$274+$Q$275+$Q$276+$Q$277+$Q$278+$Q$279+$Q$280+$Q$282+$Q$283+$Q$284+$Q$285+$Q$286+$Q$287+$Q$288+$Q$289+$Q$290+$Q$291+$Q$292+$Q$293+$Q$294+$Q$295+$Q$296+$Q$297+$Q$298+$Q$299+$Q$300+$Q$301+$Q$302+$Q$303+$Q$304+$Q$305+$Q$306+$Q$307+$Q$308+$Q$310+$Q$312+$Q$313+$Q$314+$Q$315+$Q$316+$Q$317+$Q$318+$Q$319+$Q$320+$Q$321+$Q$324+$Q$327+$Q$328+$Q$329+$Q$330+$Q$331+$Q$332+$Q$333+$Q$334+$Q$336+$Q$337+$Q$338+$Q$339+$Q$340+$Q$341+$Q$342+$Q$343+$Q$344+$Q$345+$Q$346+$Q$347+$Q$348+$Q$349+$Q$350,2)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$18+$O$20+$O$22+$O$26+$O$27+$O$28+$O$29+$O$31+$O$32+$O$33+$O$34+$O$35+$O$36+$O$37+$O$40+$O$42+$O$43+$O$44+$O$45+$O$46+$O$47+$O$48+$O$49+$O$53+$O$54+$O$55+$O$56+$O$57+$O$58+$O$59+$O$60+$O$61+$O$62+$O$63+$O$64+$O$65+$O$66+$O$67+$O$68+$O$69+$O$70+$O$71+$O$72+$O$73+$O$74+$O$75+$O$76+$O$77+$O$78+$O$79+$O$80+$O$81+$O$82+$O$83+$O$84+$O$85+$O$86+$O$87+$O$88+$O$90+$O$91+$O$95+$O$96+$O$97+$O$98+$O$99+$O$100+$O$102+$O$103+$O$104+$O$105+$O$107+$O$109+$O$110+$O$111+$O$112+$O$113+$O$114+$O$116+$O$120+$O$121+$O$122+$O$123+$O$124+$O$128+$O$129+$O$130+$O$131+$O$132+$O$133+$O$136+$O$137+$O$139+$O$140+$O$141+$O$143+$O$145+$O$146+$O$147+$O$148+$O$149+$O$150+$O$153+$O$154+$O$155+$O$156+$O$157+$O$158+$O$159+$O$160+$O$161+$O$162+$O$163+$O$164,2)</f>
        <v>0</v>
      </c>
      <c r="P15" s="10">
        <f>ROUND($P$18+$P$20+$P$22+$P$26+$P$27+$P$28+$P$29+$P$31+$P$32+$P$33+$P$34+$P$35+$P$36+$P$37+$P$40+$P$42+$P$43+$P$44+$P$45+$P$46+$P$47+$P$48+$P$49+$P$53+$P$54+$P$55+$P$56+$P$57+$P$58+$P$59+$P$60+$P$61+$P$62+$P$63+$P$64+$P$65+$P$66+$P$67+$P$68+$P$69+$P$70+$P$71+$P$72+$P$73+$P$74+$P$75+$P$76+$P$77+$P$78+$P$79+$P$80+$P$81+$P$82+$P$83+$P$84+$P$85+$P$86+$P$87+$P$88+$P$90+$P$91+$P$95+$P$96+$P$97+$P$98+$P$99+$P$100+$P$102+$P$103+$P$104+$P$105+$P$107+$P$109+$P$110+$P$111+$P$112+$P$113+$P$114+$P$116+$P$120+$P$121+$P$122+$P$123+$P$124+$P$128+$P$129+$P$130+$P$131+$P$132+$P$133+$P$136+$P$137+$P$139+$P$140+$P$141+$P$143+$P$145+$P$146+$P$147+$P$148+$P$149+$P$150+$P$153+$P$154+$P$155+$P$156+$P$157+$P$158+$P$159+$P$160+$P$161+$P$162+$P$163+$P$164,2)</f>
        <v>0</v>
      </c>
      <c r="Q15" s="10">
        <f>ROUND($Q$18+$Q$20+$Q$22+$Q$26+$Q$27+$Q$28+$Q$29+$Q$31+$Q$32+$Q$33+$Q$34+$Q$35+$Q$36+$Q$37+$Q$40+$Q$42+$Q$43+$Q$44+$Q$45+$Q$46+$Q$47+$Q$48+$Q$49+$Q$53+$Q$54+$Q$55+$Q$56+$Q$57+$Q$58+$Q$59+$Q$60+$Q$61+$Q$62+$Q$63+$Q$64+$Q$65+$Q$66+$Q$67+$Q$68+$Q$69+$Q$70+$Q$71+$Q$72+$Q$73+$Q$74+$Q$75+$Q$76+$Q$77+$Q$78+$Q$79+$Q$80+$Q$81+$Q$82+$Q$83+$Q$84+$Q$85+$Q$86+$Q$87+$Q$88+$Q$90+$Q$91+$Q$95+$Q$96+$Q$97+$Q$98+$Q$99+$Q$100+$Q$102+$Q$103+$Q$104+$Q$105+$Q$107+$Q$109+$Q$110+$Q$111+$Q$112+$Q$113+$Q$114+$Q$116+$Q$120+$Q$121+$Q$122+$Q$123+$Q$124+$Q$128+$Q$129+$Q$130+$Q$131+$Q$132+$Q$133+$Q$136+$Q$137+$Q$139+$Q$140+$Q$141+$Q$143+$Q$145+$Q$146+$Q$147+$Q$148+$Q$149+$Q$150+$Q$153+$Q$154+$Q$155+$Q$156+$Q$157+$Q$158+$Q$159+$Q$160+$Q$161+$Q$162+$Q$163+$Q$164,2)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ROUND($O$18+$O$20+$O$22,2)</f>
        <v>0</v>
      </c>
      <c r="P16" s="10">
        <f>ROUND($P$18+$P$20+$P$22,2)</f>
        <v>0</v>
      </c>
      <c r="Q16" s="10">
        <f>ROUND($Q$18+$Q$20+$Q$22,2)</f>
        <v>0</v>
      </c>
      <c r="R16" s="10"/>
      <c r="S16" s="10"/>
    </row>
    <row r="17" spans="1:19" s="11" customFormat="1" ht="11.1" customHeight="1" outlineLevel="5" x14ac:dyDescent="0.15">
      <c r="A17" s="12">
        <v>1</v>
      </c>
      <c r="B17" s="13" t="s">
        <v>48</v>
      </c>
      <c r="C17" s="14" t="s">
        <v>49</v>
      </c>
      <c r="D17" s="14"/>
      <c r="E17" s="14"/>
      <c r="F17" s="14"/>
      <c r="G17" s="14"/>
      <c r="H17" s="15">
        <v>1</v>
      </c>
      <c r="I17" s="15">
        <v>1</v>
      </c>
      <c r="J17" s="16"/>
      <c r="K17" s="16">
        <f>$K$18</f>
        <v>1</v>
      </c>
      <c r="L17" s="16"/>
      <c r="M17" s="16"/>
      <c r="N17" s="16">
        <f>ROUND($Q$17/$K$17,2)</f>
        <v>0</v>
      </c>
      <c r="O17" s="16">
        <f>ROUND($O$18,2)</f>
        <v>0</v>
      </c>
      <c r="P17" s="16">
        <f>ROUND($P$18,2)</f>
        <v>0</v>
      </c>
      <c r="Q17" s="16">
        <f>ROUND($Q$18,2)</f>
        <v>0</v>
      </c>
      <c r="R17" s="17"/>
      <c r="S17" s="67"/>
    </row>
    <row r="18" spans="1:19" s="18" customFormat="1" ht="11.1" customHeight="1" outlineLevel="6" x14ac:dyDescent="0.2">
      <c r="A18" s="19"/>
      <c r="B18" s="20" t="s">
        <v>22</v>
      </c>
      <c r="C18" s="21" t="s">
        <v>49</v>
      </c>
      <c r="D18" s="21"/>
      <c r="E18" s="21"/>
      <c r="F18" s="21"/>
      <c r="G18" s="21"/>
      <c r="H18" s="22">
        <v>1</v>
      </c>
      <c r="I18" s="22">
        <f>$H$18</f>
        <v>1</v>
      </c>
      <c r="J18" s="22">
        <v>1</v>
      </c>
      <c r="K18" s="23">
        <f>ROUND($I$18*$J$18,3)</f>
        <v>1</v>
      </c>
      <c r="L18" s="59"/>
      <c r="M18" s="60"/>
      <c r="N18" s="56">
        <f>ROUND($M$18+$L$18,2)</f>
        <v>0</v>
      </c>
      <c r="O18" s="23">
        <f>ROUND($I$18*$L$18,2)</f>
        <v>0</v>
      </c>
      <c r="P18" s="23">
        <f>ROUND($K$18*$M$18,2)</f>
        <v>0</v>
      </c>
      <c r="Q18" s="23">
        <f>ROUND($P$18+$O$18,2)</f>
        <v>0</v>
      </c>
      <c r="R18" s="23"/>
      <c r="S18" s="68"/>
    </row>
    <row r="19" spans="1:19" s="11" customFormat="1" ht="32.1" customHeight="1" outlineLevel="5" x14ac:dyDescent="0.15">
      <c r="A19" s="12">
        <v>2</v>
      </c>
      <c r="B19" s="13" t="s">
        <v>50</v>
      </c>
      <c r="C19" s="14" t="s">
        <v>51</v>
      </c>
      <c r="D19" s="14"/>
      <c r="E19" s="14"/>
      <c r="F19" s="14"/>
      <c r="G19" s="14"/>
      <c r="H19" s="15">
        <v>1</v>
      </c>
      <c r="I19" s="15">
        <v>1</v>
      </c>
      <c r="J19" s="16"/>
      <c r="K19" s="16">
        <f>$K$20</f>
        <v>1</v>
      </c>
      <c r="L19" s="61"/>
      <c r="M19" s="61"/>
      <c r="N19" s="16">
        <f>ROUND($Q$19/$K$19,2)</f>
        <v>0</v>
      </c>
      <c r="O19" s="16">
        <f>ROUND($O$20,2)</f>
        <v>0</v>
      </c>
      <c r="P19" s="16">
        <f>ROUND($P$20,2)</f>
        <v>0</v>
      </c>
      <c r="Q19" s="16">
        <f>ROUND($Q$20,2)</f>
        <v>0</v>
      </c>
      <c r="R19" s="17"/>
      <c r="S19" s="67"/>
    </row>
    <row r="20" spans="1:19" s="18" customFormat="1" ht="11.1" customHeight="1" outlineLevel="6" x14ac:dyDescent="0.2">
      <c r="A20" s="19"/>
      <c r="B20" s="20" t="s">
        <v>22</v>
      </c>
      <c r="C20" s="21" t="s">
        <v>51</v>
      </c>
      <c r="D20" s="21"/>
      <c r="E20" s="21"/>
      <c r="F20" s="21"/>
      <c r="G20" s="21"/>
      <c r="H20" s="22">
        <v>1</v>
      </c>
      <c r="I20" s="22">
        <f>$H$20</f>
        <v>1</v>
      </c>
      <c r="J20" s="22">
        <v>1</v>
      </c>
      <c r="K20" s="23">
        <f>ROUND($I$20*$J$20,3)</f>
        <v>1</v>
      </c>
      <c r="L20" s="59"/>
      <c r="M20" s="60"/>
      <c r="N20" s="56">
        <f>ROUND($M$20+$L$20,2)</f>
        <v>0</v>
      </c>
      <c r="O20" s="23">
        <f>ROUND($I$20*$L$20,2)</f>
        <v>0</v>
      </c>
      <c r="P20" s="23">
        <f>ROUND($K$20*$M$20,2)</f>
        <v>0</v>
      </c>
      <c r="Q20" s="23">
        <f>ROUND($P$20+$O$20,2)</f>
        <v>0</v>
      </c>
      <c r="R20" s="23"/>
      <c r="S20" s="68"/>
    </row>
    <row r="21" spans="1:19" s="11" customFormat="1" ht="21.95" customHeight="1" outlineLevel="5" x14ac:dyDescent="0.15">
      <c r="A21" s="12">
        <v>3</v>
      </c>
      <c r="B21" s="13" t="s">
        <v>52</v>
      </c>
      <c r="C21" s="14" t="s">
        <v>51</v>
      </c>
      <c r="D21" s="14"/>
      <c r="E21" s="14"/>
      <c r="F21" s="14"/>
      <c r="G21" s="14"/>
      <c r="H21" s="15">
        <v>1</v>
      </c>
      <c r="I21" s="15">
        <v>1</v>
      </c>
      <c r="J21" s="16"/>
      <c r="K21" s="16">
        <f>$K$22</f>
        <v>1</v>
      </c>
      <c r="L21" s="61"/>
      <c r="M21" s="61"/>
      <c r="N21" s="16">
        <f>ROUND($Q$21/$K$21,2)</f>
        <v>0</v>
      </c>
      <c r="O21" s="16">
        <f>ROUND($O$22,2)</f>
        <v>0</v>
      </c>
      <c r="P21" s="16">
        <f>ROUND($P$22,2)</f>
        <v>0</v>
      </c>
      <c r="Q21" s="16">
        <f>ROUND($Q$22,2)</f>
        <v>0</v>
      </c>
      <c r="R21" s="17"/>
      <c r="S21" s="67"/>
    </row>
    <row r="22" spans="1:19" s="18" customFormat="1" ht="11.1" customHeight="1" outlineLevel="6" x14ac:dyDescent="0.2">
      <c r="A22" s="19"/>
      <c r="B22" s="20" t="s">
        <v>22</v>
      </c>
      <c r="C22" s="21" t="s">
        <v>51</v>
      </c>
      <c r="D22" s="21"/>
      <c r="E22" s="21"/>
      <c r="F22" s="21"/>
      <c r="G22" s="21"/>
      <c r="H22" s="22">
        <v>1</v>
      </c>
      <c r="I22" s="22">
        <f>$H$22</f>
        <v>1</v>
      </c>
      <c r="J22" s="22">
        <v>1</v>
      </c>
      <c r="K22" s="23">
        <f>ROUND($I$22*$J$22,3)</f>
        <v>1</v>
      </c>
      <c r="L22" s="59"/>
      <c r="M22" s="60"/>
      <c r="N22" s="56">
        <f>ROUND($M$22+$L$22,2)</f>
        <v>0</v>
      </c>
      <c r="O22" s="23">
        <f>ROUND($I$22*$L$22,2)</f>
        <v>0</v>
      </c>
      <c r="P22" s="23">
        <f>ROUND($K$22*$M$22,2)</f>
        <v>0</v>
      </c>
      <c r="Q22" s="23">
        <f>ROUND($P$22+$O$22,2)</f>
        <v>0</v>
      </c>
      <c r="R22" s="23"/>
      <c r="S22" s="68"/>
    </row>
    <row r="23" spans="1:19" s="1" customFormat="1" ht="12" customHeight="1" outlineLevel="4" x14ac:dyDescent="0.2">
      <c r="A23" s="7"/>
      <c r="B23" s="8" t="s">
        <v>53</v>
      </c>
      <c r="C23" s="9"/>
      <c r="D23" s="9"/>
      <c r="E23" s="9"/>
      <c r="F23" s="9"/>
      <c r="G23" s="9"/>
      <c r="H23" s="10"/>
      <c r="I23" s="10"/>
      <c r="J23" s="10"/>
      <c r="K23" s="10"/>
      <c r="L23" s="62"/>
      <c r="M23" s="62"/>
      <c r="N23" s="10"/>
      <c r="O23" s="10">
        <f>ROUND($O$26+$O$27+$O$28+$O$29+$O$31+$O$32+$O$33+$O$34+$O$35+$O$36+$O$37+$O$40+$O$42+$O$43+$O$44+$O$45+$O$46+$O$47+$O$48+$O$49,2)</f>
        <v>0</v>
      </c>
      <c r="P23" s="10">
        <f>ROUND($P$26+$P$27+$P$28+$P$29+$P$31+$P$32+$P$33+$P$34+$P$35+$P$36+$P$37+$P$40+$P$42+$P$43+$P$44+$P$45+$P$46+$P$47+$P$48+$P$49,2)</f>
        <v>0</v>
      </c>
      <c r="Q23" s="10">
        <f>ROUND($Q$26+$Q$27+$Q$28+$Q$29+$Q$31+$Q$32+$Q$33+$Q$34+$Q$35+$Q$36+$Q$37+$Q$40+$Q$42+$Q$43+$Q$44+$Q$45+$Q$46+$Q$47+$Q$48+$Q$49,2)</f>
        <v>0</v>
      </c>
      <c r="R23" s="10"/>
      <c r="S23" s="62"/>
    </row>
    <row r="24" spans="1:19" s="1" customFormat="1" ht="12" customHeight="1" outlineLevel="5" x14ac:dyDescent="0.2">
      <c r="A24" s="7"/>
      <c r="B24" s="8" t="s">
        <v>54</v>
      </c>
      <c r="C24" s="9"/>
      <c r="D24" s="9"/>
      <c r="E24" s="9"/>
      <c r="F24" s="9"/>
      <c r="G24" s="9"/>
      <c r="H24" s="10"/>
      <c r="I24" s="10"/>
      <c r="J24" s="10"/>
      <c r="K24" s="10"/>
      <c r="L24" s="62"/>
      <c r="M24" s="62"/>
      <c r="N24" s="10"/>
      <c r="O24" s="10">
        <f>ROUND($O$26+$O$27+$O$28+$O$29,2)</f>
        <v>0</v>
      </c>
      <c r="P24" s="10">
        <f>ROUND($P$26+$P$27+$P$28+$P$29,2)</f>
        <v>0</v>
      </c>
      <c r="Q24" s="10">
        <f>ROUND($Q$26+$Q$27+$Q$28+$Q$29,2)</f>
        <v>0</v>
      </c>
      <c r="R24" s="10"/>
      <c r="S24" s="62"/>
    </row>
    <row r="25" spans="1:19" s="1" customFormat="1" ht="12" customHeight="1" outlineLevel="6" x14ac:dyDescent="0.2">
      <c r="A25" s="7"/>
      <c r="B25" s="8" t="s">
        <v>55</v>
      </c>
      <c r="C25" s="9"/>
      <c r="D25" s="9"/>
      <c r="E25" s="9"/>
      <c r="F25" s="9"/>
      <c r="G25" s="9"/>
      <c r="H25" s="10"/>
      <c r="I25" s="10"/>
      <c r="J25" s="10"/>
      <c r="K25" s="10"/>
      <c r="L25" s="62"/>
      <c r="M25" s="62"/>
      <c r="N25" s="10"/>
      <c r="O25" s="10">
        <f>ROUND($O$26+$O$27+$O$28+$O$29,2)</f>
        <v>0</v>
      </c>
      <c r="P25" s="10">
        <f>ROUND($P$26+$P$27+$P$28+$P$29,2)</f>
        <v>0</v>
      </c>
      <c r="Q25" s="10">
        <f>ROUND($Q$26+$Q$27+$Q$28+$Q$29,2)</f>
        <v>0</v>
      </c>
      <c r="R25" s="10"/>
      <c r="S25" s="62"/>
    </row>
    <row r="26" spans="1:19" s="1" customFormat="1" ht="11.1" customHeight="1" outlineLevel="7" x14ac:dyDescent="0.2">
      <c r="A26" s="24"/>
      <c r="B26" s="25" t="s">
        <v>56</v>
      </c>
      <c r="C26" s="26" t="s">
        <v>57</v>
      </c>
      <c r="D26" s="26"/>
      <c r="E26" s="26"/>
      <c r="F26" s="26"/>
      <c r="G26" s="26"/>
      <c r="H26" s="27">
        <v>4</v>
      </c>
      <c r="I26" s="27">
        <f>$H$26</f>
        <v>4</v>
      </c>
      <c r="J26" s="29">
        <v>1</v>
      </c>
      <c r="K26" s="28">
        <f>ROUND($I$26*$J$26,3)</f>
        <v>4</v>
      </c>
      <c r="L26" s="63"/>
      <c r="M26" s="64"/>
      <c r="N26" s="31">
        <f>ROUND($M$26+$L$26,2)</f>
        <v>0</v>
      </c>
      <c r="O26" s="28">
        <f>ROUND($I$26*$L$26,2)</f>
        <v>0</v>
      </c>
      <c r="P26" s="28">
        <f>ROUND($K$26*$M$26,2)</f>
        <v>0</v>
      </c>
      <c r="Q26" s="28">
        <f>ROUND($P$26+$O$26,2)</f>
        <v>0</v>
      </c>
      <c r="R26" s="30"/>
      <c r="S26" s="69"/>
    </row>
    <row r="27" spans="1:19" s="1" customFormat="1" ht="66.95" customHeight="1" outlineLevel="7" x14ac:dyDescent="0.2">
      <c r="A27" s="24"/>
      <c r="B27" s="25" t="s">
        <v>58</v>
      </c>
      <c r="C27" s="26" t="s">
        <v>59</v>
      </c>
      <c r="D27" s="26"/>
      <c r="E27" s="26"/>
      <c r="F27" s="26"/>
      <c r="G27" s="26"/>
      <c r="H27" s="27">
        <v>42</v>
      </c>
      <c r="I27" s="27">
        <f>$H$27</f>
        <v>42</v>
      </c>
      <c r="J27" s="29">
        <v>1</v>
      </c>
      <c r="K27" s="28">
        <f>ROUND($I$27*$J$27,3)</f>
        <v>42</v>
      </c>
      <c r="L27" s="63"/>
      <c r="M27" s="64"/>
      <c r="N27" s="31">
        <f>ROUND($M$27+$L$27,2)</f>
        <v>0</v>
      </c>
      <c r="O27" s="28">
        <f>ROUND($I$27*$L$27,2)</f>
        <v>0</v>
      </c>
      <c r="P27" s="28">
        <f>ROUND($K$27*$M$27,2)</f>
        <v>0</v>
      </c>
      <c r="Q27" s="28">
        <f>ROUND($P$27+$O$27,2)</f>
        <v>0</v>
      </c>
      <c r="R27" s="30" t="s">
        <v>60</v>
      </c>
      <c r="S27" s="69"/>
    </row>
    <row r="28" spans="1:19" s="1" customFormat="1" ht="33" customHeight="1" outlineLevel="7" x14ac:dyDescent="0.2">
      <c r="A28" s="24"/>
      <c r="B28" s="25" t="s">
        <v>61</v>
      </c>
      <c r="C28" s="26" t="s">
        <v>59</v>
      </c>
      <c r="D28" s="26"/>
      <c r="E28" s="26"/>
      <c r="F28" s="26"/>
      <c r="G28" s="26"/>
      <c r="H28" s="27">
        <v>16</v>
      </c>
      <c r="I28" s="27">
        <f>$H$28</f>
        <v>16</v>
      </c>
      <c r="J28" s="29">
        <v>1</v>
      </c>
      <c r="K28" s="28">
        <f>ROUND($I$28*$J$28,3)</f>
        <v>16</v>
      </c>
      <c r="L28" s="63"/>
      <c r="M28" s="64"/>
      <c r="N28" s="31">
        <f>ROUND($M$28+$L$28,2)</f>
        <v>0</v>
      </c>
      <c r="O28" s="28">
        <f>ROUND($I$28*$L$28,2)</f>
        <v>0</v>
      </c>
      <c r="P28" s="28">
        <f>ROUND($K$28*$M$28,2)</f>
        <v>0</v>
      </c>
      <c r="Q28" s="28">
        <f>ROUND($P$28+$O$28,2)</f>
        <v>0</v>
      </c>
      <c r="R28" s="30" t="s">
        <v>62</v>
      </c>
      <c r="S28" s="69"/>
    </row>
    <row r="29" spans="1:19" s="1" customFormat="1" ht="11.1" customHeight="1" outlineLevel="7" x14ac:dyDescent="0.2">
      <c r="A29" s="24"/>
      <c r="B29" s="25" t="s">
        <v>63</v>
      </c>
      <c r="C29" s="26" t="s">
        <v>57</v>
      </c>
      <c r="D29" s="26"/>
      <c r="E29" s="26"/>
      <c r="F29" s="26"/>
      <c r="G29" s="26"/>
      <c r="H29" s="27">
        <v>3</v>
      </c>
      <c r="I29" s="27">
        <f>$H$29</f>
        <v>3</v>
      </c>
      <c r="J29" s="29">
        <v>1</v>
      </c>
      <c r="K29" s="28">
        <f>ROUND($I$29*$J$29,3)</f>
        <v>3</v>
      </c>
      <c r="L29" s="63"/>
      <c r="M29" s="64"/>
      <c r="N29" s="31">
        <f>ROUND($M$29+$L$29,2)</f>
        <v>0</v>
      </c>
      <c r="O29" s="28">
        <f>ROUND($I$29*$L$29,2)</f>
        <v>0</v>
      </c>
      <c r="P29" s="28">
        <f>ROUND($K$29*$M$29,2)</f>
        <v>0</v>
      </c>
      <c r="Q29" s="28">
        <f>ROUND($P$29+$O$29,2)</f>
        <v>0</v>
      </c>
      <c r="R29" s="30"/>
      <c r="S29" s="69"/>
    </row>
    <row r="30" spans="1:19" s="1" customFormat="1" ht="12" customHeight="1" outlineLevel="5" x14ac:dyDescent="0.2">
      <c r="A30" s="7"/>
      <c r="B30" s="8" t="s">
        <v>64</v>
      </c>
      <c r="C30" s="9"/>
      <c r="D30" s="9"/>
      <c r="E30" s="9"/>
      <c r="F30" s="9"/>
      <c r="G30" s="9"/>
      <c r="H30" s="10"/>
      <c r="I30" s="10"/>
      <c r="J30" s="10"/>
      <c r="K30" s="10"/>
      <c r="L30" s="62"/>
      <c r="M30" s="62"/>
      <c r="N30" s="10"/>
      <c r="O30" s="10">
        <f>ROUND($O$31+$O$32+$O$33+$O$34+$O$35+$O$36+$O$37,2)</f>
        <v>0</v>
      </c>
      <c r="P30" s="10">
        <f>ROUND($P$31+$P$32+$P$33+$P$34+$P$35+$P$36+$P$37,2)</f>
        <v>0</v>
      </c>
      <c r="Q30" s="10">
        <f>ROUND($Q$31+$Q$32+$Q$33+$Q$34+$Q$35+$Q$36+$Q$37,2)</f>
        <v>0</v>
      </c>
      <c r="R30" s="10"/>
      <c r="S30" s="62"/>
    </row>
    <row r="31" spans="1:19" s="1" customFormat="1" ht="44.1" customHeight="1" outlineLevel="6" x14ac:dyDescent="0.2">
      <c r="A31" s="24"/>
      <c r="B31" s="25" t="s">
        <v>65</v>
      </c>
      <c r="C31" s="26" t="s">
        <v>57</v>
      </c>
      <c r="D31" s="26"/>
      <c r="E31" s="26"/>
      <c r="F31" s="26"/>
      <c r="G31" s="26"/>
      <c r="H31" s="27">
        <v>27</v>
      </c>
      <c r="I31" s="27">
        <f>$H$31</f>
        <v>27</v>
      </c>
      <c r="J31" s="29">
        <v>1</v>
      </c>
      <c r="K31" s="28">
        <f>ROUND($I$31*$J$31,3)</f>
        <v>27</v>
      </c>
      <c r="L31" s="63"/>
      <c r="M31" s="64"/>
      <c r="N31" s="31">
        <f>ROUND($M$31+$L$31,2)</f>
        <v>0</v>
      </c>
      <c r="O31" s="28">
        <f>ROUND($I$31*$L$31,2)</f>
        <v>0</v>
      </c>
      <c r="P31" s="28">
        <f>ROUND($K$31*$M$31,2)</f>
        <v>0</v>
      </c>
      <c r="Q31" s="28">
        <f>ROUND($P$31+$O$31,2)</f>
        <v>0</v>
      </c>
      <c r="R31" s="30" t="s">
        <v>66</v>
      </c>
      <c r="S31" s="69"/>
    </row>
    <row r="32" spans="1:19" s="1" customFormat="1" ht="44.1" customHeight="1" outlineLevel="6" x14ac:dyDescent="0.2">
      <c r="A32" s="24"/>
      <c r="B32" s="25" t="s">
        <v>67</v>
      </c>
      <c r="C32" s="26" t="s">
        <v>59</v>
      </c>
      <c r="D32" s="26"/>
      <c r="E32" s="26"/>
      <c r="F32" s="26"/>
      <c r="G32" s="26"/>
      <c r="H32" s="27">
        <v>67</v>
      </c>
      <c r="I32" s="27">
        <f>$H$32</f>
        <v>67</v>
      </c>
      <c r="J32" s="29">
        <v>1</v>
      </c>
      <c r="K32" s="28">
        <f>ROUND($I$32*$J$32,3)</f>
        <v>67</v>
      </c>
      <c r="L32" s="63"/>
      <c r="M32" s="64"/>
      <c r="N32" s="31">
        <f>ROUND($M$32+$L$32,2)</f>
        <v>0</v>
      </c>
      <c r="O32" s="28">
        <f>ROUND($I$32*$L$32,2)</f>
        <v>0</v>
      </c>
      <c r="P32" s="28">
        <f>ROUND($K$32*$M$32,2)</f>
        <v>0</v>
      </c>
      <c r="Q32" s="28">
        <f>ROUND($P$32+$O$32,2)</f>
        <v>0</v>
      </c>
      <c r="R32" s="30" t="s">
        <v>68</v>
      </c>
      <c r="S32" s="69"/>
    </row>
    <row r="33" spans="1:19" s="1" customFormat="1" ht="44.1" customHeight="1" outlineLevel="6" x14ac:dyDescent="0.2">
      <c r="A33" s="24"/>
      <c r="B33" s="25" t="s">
        <v>69</v>
      </c>
      <c r="C33" s="26" t="s">
        <v>59</v>
      </c>
      <c r="D33" s="26"/>
      <c r="E33" s="26"/>
      <c r="F33" s="26"/>
      <c r="G33" s="26"/>
      <c r="H33" s="27">
        <v>29</v>
      </c>
      <c r="I33" s="27">
        <f>$H$33</f>
        <v>29</v>
      </c>
      <c r="J33" s="29">
        <v>1</v>
      </c>
      <c r="K33" s="28">
        <f>ROUND($I$33*$J$33,3)</f>
        <v>29</v>
      </c>
      <c r="L33" s="63"/>
      <c r="M33" s="64"/>
      <c r="N33" s="31">
        <f>ROUND($M$33+$L$33,2)</f>
        <v>0</v>
      </c>
      <c r="O33" s="28">
        <f>ROUND($I$33*$L$33,2)</f>
        <v>0</v>
      </c>
      <c r="P33" s="28">
        <f>ROUND($K$33*$M$33,2)</f>
        <v>0</v>
      </c>
      <c r="Q33" s="28">
        <f>ROUND($P$33+$O$33,2)</f>
        <v>0</v>
      </c>
      <c r="R33" s="30" t="s">
        <v>68</v>
      </c>
      <c r="S33" s="69"/>
    </row>
    <row r="34" spans="1:19" s="1" customFormat="1" ht="21.95" customHeight="1" outlineLevel="6" x14ac:dyDescent="0.2">
      <c r="A34" s="24"/>
      <c r="B34" s="25" t="s">
        <v>70</v>
      </c>
      <c r="C34" s="26" t="s">
        <v>57</v>
      </c>
      <c r="D34" s="26"/>
      <c r="E34" s="26"/>
      <c r="F34" s="26"/>
      <c r="G34" s="26"/>
      <c r="H34" s="27">
        <v>3</v>
      </c>
      <c r="I34" s="27">
        <f>$H$34</f>
        <v>3</v>
      </c>
      <c r="J34" s="29">
        <v>1</v>
      </c>
      <c r="K34" s="28">
        <f>ROUND($I$34*$J$34,3)</f>
        <v>3</v>
      </c>
      <c r="L34" s="63"/>
      <c r="M34" s="64"/>
      <c r="N34" s="31">
        <f>ROUND($M$34+$L$34,2)</f>
        <v>0</v>
      </c>
      <c r="O34" s="28">
        <f>ROUND($I$34*$L$34,2)</f>
        <v>0</v>
      </c>
      <c r="P34" s="28">
        <f>ROUND($K$34*$M$34,2)</f>
        <v>0</v>
      </c>
      <c r="Q34" s="28">
        <f>ROUND($P$34+$O$34,2)</f>
        <v>0</v>
      </c>
      <c r="R34" s="30"/>
      <c r="S34" s="69"/>
    </row>
    <row r="35" spans="1:19" s="1" customFormat="1" ht="11.1" customHeight="1" outlineLevel="6" x14ac:dyDescent="0.2">
      <c r="A35" s="24"/>
      <c r="B35" s="25" t="s">
        <v>71</v>
      </c>
      <c r="C35" s="26" t="s">
        <v>57</v>
      </c>
      <c r="D35" s="26"/>
      <c r="E35" s="26"/>
      <c r="F35" s="26"/>
      <c r="G35" s="26"/>
      <c r="H35" s="27">
        <v>23</v>
      </c>
      <c r="I35" s="27">
        <f>$H$35</f>
        <v>23</v>
      </c>
      <c r="J35" s="29">
        <v>1</v>
      </c>
      <c r="K35" s="28">
        <f>ROUND($I$35*$J$35,3)</f>
        <v>23</v>
      </c>
      <c r="L35" s="63"/>
      <c r="M35" s="64"/>
      <c r="N35" s="31">
        <f>ROUND($M$35+$L$35,2)</f>
        <v>0</v>
      </c>
      <c r="O35" s="28">
        <f>ROUND($I$35*$L$35,2)</f>
        <v>0</v>
      </c>
      <c r="P35" s="28">
        <f>ROUND($K$35*$M$35,2)</f>
        <v>0</v>
      </c>
      <c r="Q35" s="28">
        <f>ROUND($P$35+$O$35,2)</f>
        <v>0</v>
      </c>
      <c r="R35" s="30"/>
      <c r="S35" s="69"/>
    </row>
    <row r="36" spans="1:19" s="1" customFormat="1" ht="11.1" customHeight="1" outlineLevel="6" x14ac:dyDescent="0.2">
      <c r="A36" s="24"/>
      <c r="B36" s="25" t="s">
        <v>72</v>
      </c>
      <c r="C36" s="26" t="s">
        <v>57</v>
      </c>
      <c r="D36" s="26"/>
      <c r="E36" s="26"/>
      <c r="F36" s="26"/>
      <c r="G36" s="26"/>
      <c r="H36" s="27">
        <v>2</v>
      </c>
      <c r="I36" s="27">
        <f>$H$36</f>
        <v>2</v>
      </c>
      <c r="J36" s="29">
        <v>1</v>
      </c>
      <c r="K36" s="28">
        <f>ROUND($I$36*$J$36,3)</f>
        <v>2</v>
      </c>
      <c r="L36" s="63"/>
      <c r="M36" s="64"/>
      <c r="N36" s="31">
        <f>ROUND($M$36+$L$36,2)</f>
        <v>0</v>
      </c>
      <c r="O36" s="28">
        <f>ROUND($I$36*$L$36,2)</f>
        <v>0</v>
      </c>
      <c r="P36" s="28">
        <f>ROUND($K$36*$M$36,2)</f>
        <v>0</v>
      </c>
      <c r="Q36" s="28">
        <f>ROUND($P$36+$O$36,2)</f>
        <v>0</v>
      </c>
      <c r="R36" s="30"/>
      <c r="S36" s="69"/>
    </row>
    <row r="37" spans="1:19" s="1" customFormat="1" ht="11.1" customHeight="1" outlineLevel="6" x14ac:dyDescent="0.2">
      <c r="A37" s="24"/>
      <c r="B37" s="25" t="s">
        <v>73</v>
      </c>
      <c r="C37" s="26" t="s">
        <v>57</v>
      </c>
      <c r="D37" s="26"/>
      <c r="E37" s="26"/>
      <c r="F37" s="26"/>
      <c r="G37" s="26"/>
      <c r="H37" s="27">
        <v>12</v>
      </c>
      <c r="I37" s="27">
        <f>$H$37</f>
        <v>12</v>
      </c>
      <c r="J37" s="29">
        <v>1</v>
      </c>
      <c r="K37" s="28">
        <f>ROUND($I$37*$J$37,3)</f>
        <v>12</v>
      </c>
      <c r="L37" s="65"/>
      <c r="M37" s="64"/>
      <c r="N37" s="57">
        <f>ROUND($M$37+$L$37,2)</f>
        <v>0</v>
      </c>
      <c r="O37" s="28">
        <f>ROUND($I$37*$L$37,2)</f>
        <v>0</v>
      </c>
      <c r="P37" s="28">
        <f>ROUND($K$37*$M$37,2)</f>
        <v>0</v>
      </c>
      <c r="Q37" s="28">
        <f>ROUND($P$37+$O$37,2)</f>
        <v>0</v>
      </c>
      <c r="R37" s="30"/>
      <c r="S37" s="69"/>
    </row>
    <row r="38" spans="1:19" s="1" customFormat="1" ht="12" customHeight="1" outlineLevel="5" x14ac:dyDescent="0.2">
      <c r="A38" s="7"/>
      <c r="B38" s="8" t="s">
        <v>74</v>
      </c>
      <c r="C38" s="9"/>
      <c r="D38" s="9"/>
      <c r="E38" s="9"/>
      <c r="F38" s="9"/>
      <c r="G38" s="9"/>
      <c r="H38" s="10"/>
      <c r="I38" s="10"/>
      <c r="J38" s="10"/>
      <c r="K38" s="10"/>
      <c r="L38" s="62"/>
      <c r="M38" s="62"/>
      <c r="N38" s="10"/>
      <c r="O38" s="10">
        <f>ROUND($O$40+$O$42+$O$43+$O$44+$O$45+$O$46+$O$47+$O$48+$O$49,2)</f>
        <v>0</v>
      </c>
      <c r="P38" s="10">
        <f>ROUND($P$40+$P$42+$P$43+$P$44+$P$45+$P$46+$P$47+$P$48+$P$49,2)</f>
        <v>0</v>
      </c>
      <c r="Q38" s="10">
        <f>ROUND($Q$40+$Q$42+$Q$43+$Q$44+$Q$45+$Q$46+$Q$47+$Q$48+$Q$49,2)</f>
        <v>0</v>
      </c>
      <c r="R38" s="10"/>
      <c r="S38" s="62"/>
    </row>
    <row r="39" spans="1:19" s="1" customFormat="1" ht="12" customHeight="1" outlineLevel="6" x14ac:dyDescent="0.2">
      <c r="A39" s="7"/>
      <c r="B39" s="8" t="s">
        <v>75</v>
      </c>
      <c r="C39" s="9"/>
      <c r="D39" s="9"/>
      <c r="E39" s="9"/>
      <c r="F39" s="9"/>
      <c r="G39" s="9"/>
      <c r="H39" s="10"/>
      <c r="I39" s="10"/>
      <c r="J39" s="10"/>
      <c r="K39" s="10"/>
      <c r="L39" s="62"/>
      <c r="M39" s="62"/>
      <c r="N39" s="10"/>
      <c r="O39" s="10">
        <f>ROUND($O$40,2)</f>
        <v>0</v>
      </c>
      <c r="P39" s="10">
        <f>ROUND($P$40,2)</f>
        <v>0</v>
      </c>
      <c r="Q39" s="10">
        <f>ROUND($Q$40,2)</f>
        <v>0</v>
      </c>
      <c r="R39" s="10"/>
      <c r="S39" s="62"/>
    </row>
    <row r="40" spans="1:19" s="1" customFormat="1" ht="44.1" customHeight="1" outlineLevel="7" x14ac:dyDescent="0.2">
      <c r="A40" s="24"/>
      <c r="B40" s="25" t="s">
        <v>65</v>
      </c>
      <c r="C40" s="26" t="s">
        <v>57</v>
      </c>
      <c r="D40" s="26" t="s">
        <v>76</v>
      </c>
      <c r="E40" s="26"/>
      <c r="F40" s="26"/>
      <c r="G40" s="26"/>
      <c r="H40" s="27">
        <v>26</v>
      </c>
      <c r="I40" s="27">
        <f>$H$40</f>
        <v>26</v>
      </c>
      <c r="J40" s="29">
        <v>1</v>
      </c>
      <c r="K40" s="28">
        <f>ROUND($I$40*$J$40,3)</f>
        <v>26</v>
      </c>
      <c r="L40" s="63"/>
      <c r="M40" s="64"/>
      <c r="N40" s="31">
        <f>ROUND($M$40+$L$40,2)</f>
        <v>0</v>
      </c>
      <c r="O40" s="28">
        <f>ROUND($I$40*$L$40,2)</f>
        <v>0</v>
      </c>
      <c r="P40" s="28">
        <f>ROUND($K$40*$M$40,2)</f>
        <v>0</v>
      </c>
      <c r="Q40" s="28">
        <f>ROUND($P$40+$O$40,2)</f>
        <v>0</v>
      </c>
      <c r="R40" s="30" t="s">
        <v>66</v>
      </c>
      <c r="S40" s="69"/>
    </row>
    <row r="41" spans="1:19" s="1" customFormat="1" ht="12" customHeight="1" outlineLevel="6" x14ac:dyDescent="0.2">
      <c r="A41" s="7"/>
      <c r="B41" s="8" t="s">
        <v>77</v>
      </c>
      <c r="C41" s="9"/>
      <c r="D41" s="9"/>
      <c r="E41" s="9"/>
      <c r="F41" s="9"/>
      <c r="G41" s="9"/>
      <c r="H41" s="10"/>
      <c r="I41" s="10"/>
      <c r="J41" s="10"/>
      <c r="K41" s="10"/>
      <c r="L41" s="62"/>
      <c r="M41" s="62"/>
      <c r="N41" s="10"/>
      <c r="O41" s="10">
        <f>ROUND($O$42+$O$43+$O$44+$O$45+$O$46+$O$47+$O$48+$O$49,2)</f>
        <v>0</v>
      </c>
      <c r="P41" s="10">
        <f>ROUND($P$42+$P$43+$P$44+$P$45+$P$46+$P$47+$P$48+$P$49,2)</f>
        <v>0</v>
      </c>
      <c r="Q41" s="10">
        <f>ROUND($Q$42+$Q$43+$Q$44+$Q$45+$Q$46+$Q$47+$Q$48+$Q$49,2)</f>
        <v>0</v>
      </c>
      <c r="R41" s="10"/>
      <c r="S41" s="62"/>
    </row>
    <row r="42" spans="1:19" s="1" customFormat="1" ht="11.1" customHeight="1" outlineLevel="7" x14ac:dyDescent="0.2">
      <c r="A42" s="24"/>
      <c r="B42" s="25" t="s">
        <v>78</v>
      </c>
      <c r="C42" s="26" t="s">
        <v>57</v>
      </c>
      <c r="D42" s="26"/>
      <c r="E42" s="26"/>
      <c r="F42" s="26"/>
      <c r="G42" s="26"/>
      <c r="H42" s="27">
        <v>14</v>
      </c>
      <c r="I42" s="27">
        <f>$H$42</f>
        <v>14</v>
      </c>
      <c r="J42" s="29">
        <v>1</v>
      </c>
      <c r="K42" s="28">
        <f>ROUND($I$42*$J$42,3)</f>
        <v>14</v>
      </c>
      <c r="L42" s="63"/>
      <c r="M42" s="64"/>
      <c r="N42" s="31">
        <f>ROUND($M$42+$L$42,2)</f>
        <v>0</v>
      </c>
      <c r="O42" s="28">
        <f>ROUND($I$42*$L$42,2)</f>
        <v>0</v>
      </c>
      <c r="P42" s="28">
        <f>ROUND($K$42*$M$42,2)</f>
        <v>0</v>
      </c>
      <c r="Q42" s="28">
        <f>ROUND($P$42+$O$42,2)</f>
        <v>0</v>
      </c>
      <c r="R42" s="30"/>
      <c r="S42" s="69"/>
    </row>
    <row r="43" spans="1:19" s="1" customFormat="1" ht="44.1" customHeight="1" outlineLevel="7" x14ac:dyDescent="0.2">
      <c r="A43" s="24"/>
      <c r="B43" s="25" t="s">
        <v>67</v>
      </c>
      <c r="C43" s="26" t="s">
        <v>59</v>
      </c>
      <c r="D43" s="26"/>
      <c r="E43" s="26"/>
      <c r="F43" s="26"/>
      <c r="G43" s="26"/>
      <c r="H43" s="27">
        <v>239</v>
      </c>
      <c r="I43" s="27">
        <f>$H$43</f>
        <v>239</v>
      </c>
      <c r="J43" s="29">
        <v>1</v>
      </c>
      <c r="K43" s="28">
        <f>ROUND($I$43*$J$43,3)</f>
        <v>239</v>
      </c>
      <c r="L43" s="63"/>
      <c r="M43" s="64"/>
      <c r="N43" s="31">
        <f>ROUND($M$43+$L$43,2)</f>
        <v>0</v>
      </c>
      <c r="O43" s="28">
        <f>ROUND($I$43*$L$43,2)</f>
        <v>0</v>
      </c>
      <c r="P43" s="28">
        <f>ROUND($K$43*$M$43,2)</f>
        <v>0</v>
      </c>
      <c r="Q43" s="28">
        <f>ROUND($P$43+$O$43,2)</f>
        <v>0</v>
      </c>
      <c r="R43" s="30" t="s">
        <v>68</v>
      </c>
      <c r="S43" s="69"/>
    </row>
    <row r="44" spans="1:19" s="1" customFormat="1" ht="44.1" customHeight="1" outlineLevel="7" x14ac:dyDescent="0.2">
      <c r="A44" s="24"/>
      <c r="B44" s="25" t="s">
        <v>69</v>
      </c>
      <c r="C44" s="26" t="s">
        <v>59</v>
      </c>
      <c r="D44" s="26"/>
      <c r="E44" s="26"/>
      <c r="F44" s="26"/>
      <c r="G44" s="26"/>
      <c r="H44" s="27">
        <v>108</v>
      </c>
      <c r="I44" s="27">
        <f>$H$44</f>
        <v>108</v>
      </c>
      <c r="J44" s="29">
        <v>1</v>
      </c>
      <c r="K44" s="28">
        <f>ROUND($I$44*$J$44,3)</f>
        <v>108</v>
      </c>
      <c r="L44" s="63"/>
      <c r="M44" s="64"/>
      <c r="N44" s="31">
        <f>ROUND($M$44+$L$44,2)</f>
        <v>0</v>
      </c>
      <c r="O44" s="28">
        <f>ROUND($I$44*$L$44,2)</f>
        <v>0</v>
      </c>
      <c r="P44" s="28">
        <f>ROUND($K$44*$M$44,2)</f>
        <v>0</v>
      </c>
      <c r="Q44" s="28">
        <f>ROUND($P$44+$O$44,2)</f>
        <v>0</v>
      </c>
      <c r="R44" s="30" t="s">
        <v>68</v>
      </c>
      <c r="S44" s="69"/>
    </row>
    <row r="45" spans="1:19" s="1" customFormat="1" ht="11.1" customHeight="1" outlineLevel="7" x14ac:dyDescent="0.2">
      <c r="A45" s="24"/>
      <c r="B45" s="25" t="s">
        <v>79</v>
      </c>
      <c r="C45" s="26" t="s">
        <v>57</v>
      </c>
      <c r="D45" s="26"/>
      <c r="E45" s="26"/>
      <c r="F45" s="26"/>
      <c r="G45" s="26"/>
      <c r="H45" s="27">
        <v>14</v>
      </c>
      <c r="I45" s="27">
        <f>$H$45</f>
        <v>14</v>
      </c>
      <c r="J45" s="29">
        <v>1</v>
      </c>
      <c r="K45" s="28">
        <f>ROUND($I$45*$J$45,3)</f>
        <v>14</v>
      </c>
      <c r="L45" s="63"/>
      <c r="M45" s="64"/>
      <c r="N45" s="31">
        <f>ROUND($M$45+$L$45,2)</f>
        <v>0</v>
      </c>
      <c r="O45" s="28">
        <f>ROUND($I$45*$L$45,2)</f>
        <v>0</v>
      </c>
      <c r="P45" s="28">
        <f>ROUND($K$45*$M$45,2)</f>
        <v>0</v>
      </c>
      <c r="Q45" s="28">
        <f>ROUND($P$45+$O$45,2)</f>
        <v>0</v>
      </c>
      <c r="R45" s="30"/>
      <c r="S45" s="69"/>
    </row>
    <row r="46" spans="1:19" s="1" customFormat="1" ht="11.1" customHeight="1" outlineLevel="7" x14ac:dyDescent="0.2">
      <c r="A46" s="24"/>
      <c r="B46" s="25" t="s">
        <v>80</v>
      </c>
      <c r="C46" s="26" t="s">
        <v>57</v>
      </c>
      <c r="D46" s="26"/>
      <c r="E46" s="26"/>
      <c r="F46" s="26"/>
      <c r="G46" s="26"/>
      <c r="H46" s="27">
        <v>7</v>
      </c>
      <c r="I46" s="27">
        <f>$H$46</f>
        <v>7</v>
      </c>
      <c r="J46" s="29">
        <v>1</v>
      </c>
      <c r="K46" s="28">
        <f>ROUND($I$46*$J$46,3)</f>
        <v>7</v>
      </c>
      <c r="L46" s="63"/>
      <c r="M46" s="64"/>
      <c r="N46" s="31">
        <f>ROUND($M$46+$L$46,2)</f>
        <v>0</v>
      </c>
      <c r="O46" s="28">
        <f>ROUND($I$46*$L$46,2)</f>
        <v>0</v>
      </c>
      <c r="P46" s="28">
        <f>ROUND($K$46*$M$46,2)</f>
        <v>0</v>
      </c>
      <c r="Q46" s="28">
        <f>ROUND($P$46+$O$46,2)</f>
        <v>0</v>
      </c>
      <c r="R46" s="30"/>
      <c r="S46" s="69"/>
    </row>
    <row r="47" spans="1:19" s="1" customFormat="1" ht="11.1" customHeight="1" outlineLevel="7" x14ac:dyDescent="0.2">
      <c r="A47" s="24"/>
      <c r="B47" s="25" t="s">
        <v>71</v>
      </c>
      <c r="C47" s="26" t="s">
        <v>57</v>
      </c>
      <c r="D47" s="26"/>
      <c r="E47" s="26"/>
      <c r="F47" s="26"/>
      <c r="G47" s="26"/>
      <c r="H47" s="27">
        <v>53</v>
      </c>
      <c r="I47" s="27">
        <f>$H$47</f>
        <v>53</v>
      </c>
      <c r="J47" s="29">
        <v>1</v>
      </c>
      <c r="K47" s="28">
        <f>ROUND($I$47*$J$47,3)</f>
        <v>53</v>
      </c>
      <c r="L47" s="63"/>
      <c r="M47" s="64"/>
      <c r="N47" s="31">
        <f>ROUND($M$47+$L$47,2)</f>
        <v>0</v>
      </c>
      <c r="O47" s="28">
        <f>ROUND($I$47*$L$47,2)</f>
        <v>0</v>
      </c>
      <c r="P47" s="28">
        <f>ROUND($K$47*$M$47,2)</f>
        <v>0</v>
      </c>
      <c r="Q47" s="28">
        <f>ROUND($P$47+$O$47,2)</f>
        <v>0</v>
      </c>
      <c r="R47" s="30"/>
      <c r="S47" s="69"/>
    </row>
    <row r="48" spans="1:19" s="1" customFormat="1" ht="11.1" customHeight="1" outlineLevel="7" x14ac:dyDescent="0.2">
      <c r="A48" s="24"/>
      <c r="B48" s="25" t="s">
        <v>81</v>
      </c>
      <c r="C48" s="26" t="s">
        <v>57</v>
      </c>
      <c r="D48" s="26"/>
      <c r="E48" s="26"/>
      <c r="F48" s="26"/>
      <c r="G48" s="26"/>
      <c r="H48" s="27">
        <v>5</v>
      </c>
      <c r="I48" s="27">
        <f>$H$48</f>
        <v>5</v>
      </c>
      <c r="J48" s="29">
        <v>1</v>
      </c>
      <c r="K48" s="28">
        <f>ROUND($I$48*$J$48,3)</f>
        <v>5</v>
      </c>
      <c r="L48" s="63"/>
      <c r="M48" s="64"/>
      <c r="N48" s="31">
        <f>ROUND($M$48+$L$48,2)</f>
        <v>0</v>
      </c>
      <c r="O48" s="28">
        <f>ROUND($I$48*$L$48,2)</f>
        <v>0</v>
      </c>
      <c r="P48" s="28">
        <f>ROUND($K$48*$M$48,2)</f>
        <v>0</v>
      </c>
      <c r="Q48" s="28">
        <f>ROUND($P$48+$O$48,2)</f>
        <v>0</v>
      </c>
      <c r="R48" s="30"/>
      <c r="S48" s="69"/>
    </row>
    <row r="49" spans="1:19" s="1" customFormat="1" ht="21.95" customHeight="1" outlineLevel="7" x14ac:dyDescent="0.2">
      <c r="A49" s="24"/>
      <c r="B49" s="25" t="s">
        <v>70</v>
      </c>
      <c r="C49" s="26" t="s">
        <v>57</v>
      </c>
      <c r="D49" s="26"/>
      <c r="E49" s="26"/>
      <c r="F49" s="26"/>
      <c r="G49" s="26"/>
      <c r="H49" s="27">
        <v>12</v>
      </c>
      <c r="I49" s="27">
        <f>$H$49</f>
        <v>12</v>
      </c>
      <c r="J49" s="29">
        <v>1</v>
      </c>
      <c r="K49" s="28">
        <f>ROUND($I$49*$J$49,3)</f>
        <v>12</v>
      </c>
      <c r="L49" s="63"/>
      <c r="M49" s="64"/>
      <c r="N49" s="31">
        <f>ROUND($M$49+$L$49,2)</f>
        <v>0</v>
      </c>
      <c r="O49" s="28">
        <f>ROUND($I$49*$L$49,2)</f>
        <v>0</v>
      </c>
      <c r="P49" s="28">
        <f>ROUND($K$49*$M$49,2)</f>
        <v>0</v>
      </c>
      <c r="Q49" s="28">
        <f>ROUND($P$49+$O$49,2)</f>
        <v>0</v>
      </c>
      <c r="R49" s="30"/>
      <c r="S49" s="69"/>
    </row>
    <row r="50" spans="1:19" s="1" customFormat="1" ht="12" customHeight="1" outlineLevel="4" x14ac:dyDescent="0.2">
      <c r="A50" s="7"/>
      <c r="B50" s="8" t="s">
        <v>82</v>
      </c>
      <c r="C50" s="9"/>
      <c r="D50" s="9"/>
      <c r="E50" s="9"/>
      <c r="F50" s="9"/>
      <c r="G50" s="9"/>
      <c r="H50" s="10"/>
      <c r="I50" s="10"/>
      <c r="J50" s="10"/>
      <c r="K50" s="10"/>
      <c r="L50" s="62"/>
      <c r="M50" s="62"/>
      <c r="N50" s="10"/>
      <c r="O50" s="10">
        <f>ROUND($O$53+$O$54+$O$55+$O$56+$O$57+$O$58+$O$59+$O$60+$O$61+$O$62+$O$63+$O$64+$O$65+$O$66+$O$67+$O$68+$O$69+$O$70+$O$71+$O$72+$O$73+$O$74+$O$75+$O$76+$O$77+$O$78+$O$79+$O$80+$O$81+$O$82+$O$83+$O$84+$O$85+$O$86+$O$87+$O$88+$O$90+$O$91+$O$95+$O$96+$O$97+$O$98+$O$99+$O$100+$O$102+$O$103+$O$104+$O$105+$O$107+$O$109+$O$110+$O$111+$O$112+$O$113+$O$114+$O$116+$O$120+$O$121+$O$122+$O$123+$O$124+$O$128+$O$129+$O$130+$O$131+$O$132+$O$133+$O$136+$O$137+$O$139+$O$140+$O$141+$O$143+$O$145+$O$146+$O$147+$O$148+$O$149+$O$150,2)</f>
        <v>0</v>
      </c>
      <c r="P50" s="10">
        <f>ROUND($P$53+$P$54+$P$55+$P$56+$P$57+$P$58+$P$59+$P$60+$P$61+$P$62+$P$63+$P$64+$P$65+$P$66+$P$67+$P$68+$P$69+$P$70+$P$71+$P$72+$P$73+$P$74+$P$75+$P$76+$P$77+$P$78+$P$79+$P$80+$P$81+$P$82+$P$83+$P$84+$P$85+$P$86+$P$87+$P$88+$P$90+$P$91+$P$95+$P$96+$P$97+$P$98+$P$99+$P$100+$P$102+$P$103+$P$104+$P$105+$P$107+$P$109+$P$110+$P$111+$P$112+$P$113+$P$114+$P$116+$P$120+$P$121+$P$122+$P$123+$P$124+$P$128+$P$129+$P$130+$P$131+$P$132+$P$133+$P$136+$P$137+$P$139+$P$140+$P$141+$P$143+$P$145+$P$146+$P$147+$P$148+$P$149+$P$150,2)</f>
        <v>0</v>
      </c>
      <c r="Q50" s="10">
        <f>ROUND($Q$53+$Q$54+$Q$55+$Q$56+$Q$57+$Q$58+$Q$59+$Q$60+$Q$61+$Q$62+$Q$63+$Q$64+$Q$65+$Q$66+$Q$67+$Q$68+$Q$69+$Q$70+$Q$71+$Q$72+$Q$73+$Q$74+$Q$75+$Q$76+$Q$77+$Q$78+$Q$79+$Q$80+$Q$81+$Q$82+$Q$83+$Q$84+$Q$85+$Q$86+$Q$87+$Q$88+$Q$90+$Q$91+$Q$95+$Q$96+$Q$97+$Q$98+$Q$99+$Q$100+$Q$102+$Q$103+$Q$104+$Q$105+$Q$107+$Q$109+$Q$110+$Q$111+$Q$112+$Q$113+$Q$114+$Q$116+$Q$120+$Q$121+$Q$122+$Q$123+$Q$124+$Q$128+$Q$129+$Q$130+$Q$131+$Q$132+$Q$133+$Q$136+$Q$137+$Q$139+$Q$140+$Q$141+$Q$143+$Q$145+$Q$146+$Q$147+$Q$148+$Q$149+$Q$150,2)</f>
        <v>0</v>
      </c>
      <c r="R50" s="10"/>
      <c r="S50" s="62"/>
    </row>
    <row r="51" spans="1:19" s="1" customFormat="1" ht="12" customHeight="1" outlineLevel="5" x14ac:dyDescent="0.2">
      <c r="A51" s="7"/>
      <c r="B51" s="8" t="s">
        <v>83</v>
      </c>
      <c r="C51" s="9"/>
      <c r="D51" s="9"/>
      <c r="E51" s="9"/>
      <c r="F51" s="9"/>
      <c r="G51" s="9"/>
      <c r="H51" s="10"/>
      <c r="I51" s="10"/>
      <c r="J51" s="10"/>
      <c r="K51" s="10"/>
      <c r="L51" s="62"/>
      <c r="M51" s="62"/>
      <c r="N51" s="10"/>
      <c r="O51" s="10">
        <f>ROUND($O$53+$O$54+$O$55+$O$56+$O$57+$O$58+$O$59+$O$60+$O$61+$O$62+$O$63+$O$64+$O$65+$O$66+$O$67+$O$68+$O$69+$O$70+$O$71+$O$72+$O$73+$O$74+$O$75+$O$76+$O$77+$O$78+$O$79+$O$80+$O$81+$O$82+$O$83+$O$84+$O$85+$O$86+$O$87+$O$88+$O$90+$O$91,2)</f>
        <v>0</v>
      </c>
      <c r="P51" s="10">
        <f>ROUND($P$53+$P$54+$P$55+$P$56+$P$57+$P$58+$P$59+$P$60+$P$61+$P$62+$P$63+$P$64+$P$65+$P$66+$P$67+$P$68+$P$69+$P$70+$P$71+$P$72+$P$73+$P$74+$P$75+$P$76+$P$77+$P$78+$P$79+$P$80+$P$81+$P$82+$P$83+$P$84+$P$85+$P$86+$P$87+$P$88+$P$90+$P$91,2)</f>
        <v>0</v>
      </c>
      <c r="Q51" s="10">
        <f>ROUND($Q$53+$Q$54+$Q$55+$Q$56+$Q$57+$Q$58+$Q$59+$Q$60+$Q$61+$Q$62+$Q$63+$Q$64+$Q$65+$Q$66+$Q$67+$Q$68+$Q$69+$Q$70+$Q$71+$Q$72+$Q$73+$Q$74+$Q$75+$Q$76+$Q$77+$Q$78+$Q$79+$Q$80+$Q$81+$Q$82+$Q$83+$Q$84+$Q$85+$Q$86+$Q$87+$Q$88+$Q$90+$Q$91,2)</f>
        <v>0</v>
      </c>
      <c r="R51" s="10"/>
      <c r="S51" s="62"/>
    </row>
    <row r="52" spans="1:19" s="1" customFormat="1" ht="12" customHeight="1" outlineLevel="6" x14ac:dyDescent="0.2">
      <c r="A52" s="7"/>
      <c r="B52" s="8" t="s">
        <v>84</v>
      </c>
      <c r="C52" s="9"/>
      <c r="D52" s="9"/>
      <c r="E52" s="9"/>
      <c r="F52" s="9"/>
      <c r="G52" s="9"/>
      <c r="H52" s="10"/>
      <c r="I52" s="10"/>
      <c r="J52" s="10"/>
      <c r="K52" s="10"/>
      <c r="L52" s="62"/>
      <c r="M52" s="62"/>
      <c r="N52" s="10"/>
      <c r="O52" s="10">
        <f>ROUND($O$53+$O$54+$O$55+$O$56+$O$57+$O$58+$O$59+$O$60+$O$61+$O$62+$O$63+$O$64+$O$65+$O$66+$O$67+$O$68+$O$69+$O$70+$O$71+$O$72+$O$73+$O$74+$O$75+$O$76+$O$77+$O$78+$O$79+$O$80+$O$81+$O$82+$O$83+$O$84+$O$85+$O$86+$O$87+$O$88+$O$90+$O$91,2)</f>
        <v>0</v>
      </c>
      <c r="P52" s="10">
        <f>ROUND($P$53+$P$54+$P$55+$P$56+$P$57+$P$58+$P$59+$P$60+$P$61+$P$62+$P$63+$P$64+$P$65+$P$66+$P$67+$P$68+$P$69+$P$70+$P$71+$P$72+$P$73+$P$74+$P$75+$P$76+$P$77+$P$78+$P$79+$P$80+$P$81+$P$82+$P$83+$P$84+$P$85+$P$86+$P$87+$P$88+$P$90+$P$91,2)</f>
        <v>0</v>
      </c>
      <c r="Q52" s="10">
        <f>ROUND($Q$53+$Q$54+$Q$55+$Q$56+$Q$57+$Q$58+$Q$59+$Q$60+$Q$61+$Q$62+$Q$63+$Q$64+$Q$65+$Q$66+$Q$67+$Q$68+$Q$69+$Q$70+$Q$71+$Q$72+$Q$73+$Q$74+$Q$75+$Q$76+$Q$77+$Q$78+$Q$79+$Q$80+$Q$81+$Q$82+$Q$83+$Q$84+$Q$85+$Q$86+$Q$87+$Q$88+$Q$90+$Q$91,2)</f>
        <v>0</v>
      </c>
      <c r="R52" s="10"/>
      <c r="S52" s="62"/>
    </row>
    <row r="53" spans="1:19" s="1" customFormat="1" ht="11.1" customHeight="1" outlineLevel="7" x14ac:dyDescent="0.2">
      <c r="A53" s="24"/>
      <c r="B53" s="25" t="s">
        <v>85</v>
      </c>
      <c r="C53" s="26" t="s">
        <v>57</v>
      </c>
      <c r="D53" s="26"/>
      <c r="E53" s="26"/>
      <c r="F53" s="26"/>
      <c r="G53" s="26"/>
      <c r="H53" s="27">
        <v>4</v>
      </c>
      <c r="I53" s="27">
        <f>$H$53</f>
        <v>4</v>
      </c>
      <c r="J53" s="29">
        <v>1</v>
      </c>
      <c r="K53" s="28">
        <f>ROUND($I$53*$J$53,3)</f>
        <v>4</v>
      </c>
      <c r="L53" s="63"/>
      <c r="M53" s="64"/>
      <c r="N53" s="31">
        <f>ROUND($M$53+$L$53,2)</f>
        <v>0</v>
      </c>
      <c r="O53" s="28">
        <f>ROUND($I$53*$L$53,2)</f>
        <v>0</v>
      </c>
      <c r="P53" s="28">
        <f>ROUND($K$53*$M$53,2)</f>
        <v>0</v>
      </c>
      <c r="Q53" s="28">
        <f>ROUND($P$53+$O$53,2)</f>
        <v>0</v>
      </c>
      <c r="R53" s="30"/>
      <c r="S53" s="69"/>
    </row>
    <row r="54" spans="1:19" s="1" customFormat="1" ht="11.1" customHeight="1" outlineLevel="7" x14ac:dyDescent="0.2">
      <c r="A54" s="24"/>
      <c r="B54" s="25" t="s">
        <v>86</v>
      </c>
      <c r="C54" s="26" t="s">
        <v>57</v>
      </c>
      <c r="D54" s="26"/>
      <c r="E54" s="26"/>
      <c r="F54" s="26"/>
      <c r="G54" s="26"/>
      <c r="H54" s="27">
        <v>2</v>
      </c>
      <c r="I54" s="27">
        <f>$H$54</f>
        <v>2</v>
      </c>
      <c r="J54" s="29">
        <v>1</v>
      </c>
      <c r="K54" s="28">
        <f>ROUND($I$54*$J$54,3)</f>
        <v>2</v>
      </c>
      <c r="L54" s="65"/>
      <c r="M54" s="64"/>
      <c r="N54" s="57">
        <f>ROUND($M$54+$L$54,2)</f>
        <v>0</v>
      </c>
      <c r="O54" s="28">
        <f>ROUND($I$54*$L$54,2)</f>
        <v>0</v>
      </c>
      <c r="P54" s="28">
        <f>ROUND($K$54*$M$54,2)</f>
        <v>0</v>
      </c>
      <c r="Q54" s="28">
        <f>ROUND($P$54+$O$54,2)</f>
        <v>0</v>
      </c>
      <c r="R54" s="30"/>
      <c r="S54" s="69"/>
    </row>
    <row r="55" spans="1:19" s="1" customFormat="1" ht="11.1" customHeight="1" outlineLevel="7" x14ac:dyDescent="0.2">
      <c r="A55" s="24"/>
      <c r="B55" s="25" t="s">
        <v>87</v>
      </c>
      <c r="C55" s="26" t="s">
        <v>57</v>
      </c>
      <c r="D55" s="26"/>
      <c r="E55" s="26"/>
      <c r="F55" s="26"/>
      <c r="G55" s="26"/>
      <c r="H55" s="27">
        <v>4</v>
      </c>
      <c r="I55" s="27">
        <f>$H$55</f>
        <v>4</v>
      </c>
      <c r="J55" s="29">
        <v>1</v>
      </c>
      <c r="K55" s="28">
        <f>ROUND($I$55*$J$55,3)</f>
        <v>4</v>
      </c>
      <c r="L55" s="63"/>
      <c r="M55" s="64"/>
      <c r="N55" s="31">
        <f>ROUND($M$55+$L$55,2)</f>
        <v>0</v>
      </c>
      <c r="O55" s="28">
        <f>ROUND($I$55*$L$55,2)</f>
        <v>0</v>
      </c>
      <c r="P55" s="28">
        <f>ROUND($K$55*$M$55,2)</f>
        <v>0</v>
      </c>
      <c r="Q55" s="28">
        <f>ROUND($P$55+$O$55,2)</f>
        <v>0</v>
      </c>
      <c r="R55" s="30"/>
      <c r="S55" s="69"/>
    </row>
    <row r="56" spans="1:19" s="1" customFormat="1" ht="44.1" customHeight="1" outlineLevel="7" x14ac:dyDescent="0.2">
      <c r="A56" s="24"/>
      <c r="B56" s="25" t="s">
        <v>88</v>
      </c>
      <c r="C56" s="26" t="s">
        <v>59</v>
      </c>
      <c r="D56" s="26"/>
      <c r="E56" s="26"/>
      <c r="F56" s="26"/>
      <c r="G56" s="26"/>
      <c r="H56" s="27">
        <v>1.4</v>
      </c>
      <c r="I56" s="27">
        <f>$H$56</f>
        <v>1.4</v>
      </c>
      <c r="J56" s="29">
        <v>1</v>
      </c>
      <c r="K56" s="28">
        <f>ROUND($I$56*$J$56,3)</f>
        <v>1.4</v>
      </c>
      <c r="L56" s="63"/>
      <c r="M56" s="64"/>
      <c r="N56" s="31">
        <f>ROUND($M$56+$L$56,2)</f>
        <v>0</v>
      </c>
      <c r="O56" s="28">
        <f>ROUND($I$56*$L$56,2)</f>
        <v>0</v>
      </c>
      <c r="P56" s="28">
        <f>ROUND($K$56*$M$56,2)</f>
        <v>0</v>
      </c>
      <c r="Q56" s="28">
        <f>ROUND($P$56+$O$56,2)</f>
        <v>0</v>
      </c>
      <c r="R56" s="30" t="s">
        <v>89</v>
      </c>
      <c r="S56" s="69"/>
    </row>
    <row r="57" spans="1:19" s="1" customFormat="1" ht="11.1" customHeight="1" outlineLevel="7" x14ac:dyDescent="0.2">
      <c r="A57" s="24"/>
      <c r="B57" s="25" t="s">
        <v>90</v>
      </c>
      <c r="C57" s="26" t="s">
        <v>57</v>
      </c>
      <c r="D57" s="26"/>
      <c r="E57" s="26"/>
      <c r="F57" s="26"/>
      <c r="G57" s="26"/>
      <c r="H57" s="27">
        <v>2</v>
      </c>
      <c r="I57" s="27">
        <f>$H$57</f>
        <v>2</v>
      </c>
      <c r="J57" s="29">
        <v>1</v>
      </c>
      <c r="K57" s="28">
        <f>ROUND($I$57*$J$57,3)</f>
        <v>2</v>
      </c>
      <c r="L57" s="65"/>
      <c r="M57" s="64"/>
      <c r="N57" s="57">
        <f>ROUND($M$57+$L$57,2)</f>
        <v>0</v>
      </c>
      <c r="O57" s="28">
        <f>ROUND($I$57*$L$57,2)</f>
        <v>0</v>
      </c>
      <c r="P57" s="28">
        <f>ROUND($K$57*$M$57,2)</f>
        <v>0</v>
      </c>
      <c r="Q57" s="28">
        <f>ROUND($P$57+$O$57,2)</f>
        <v>0</v>
      </c>
      <c r="R57" s="30"/>
      <c r="S57" s="69"/>
    </row>
    <row r="58" spans="1:19" s="1" customFormat="1" ht="11.1" customHeight="1" outlineLevel="7" x14ac:dyDescent="0.2">
      <c r="A58" s="24"/>
      <c r="B58" s="25" t="s">
        <v>91</v>
      </c>
      <c r="C58" s="26" t="s">
        <v>57</v>
      </c>
      <c r="D58" s="26"/>
      <c r="E58" s="26"/>
      <c r="F58" s="26"/>
      <c r="G58" s="26"/>
      <c r="H58" s="27">
        <v>6</v>
      </c>
      <c r="I58" s="27">
        <f>$H$58</f>
        <v>6</v>
      </c>
      <c r="J58" s="29">
        <v>1</v>
      </c>
      <c r="K58" s="28">
        <f>ROUND($I$58*$J$58,3)</f>
        <v>6</v>
      </c>
      <c r="L58" s="63"/>
      <c r="M58" s="64"/>
      <c r="N58" s="31">
        <f>ROUND($M$58+$L$58,2)</f>
        <v>0</v>
      </c>
      <c r="O58" s="28">
        <f>ROUND($I$58*$L$58,2)</f>
        <v>0</v>
      </c>
      <c r="P58" s="28">
        <f>ROUND($K$58*$M$58,2)</f>
        <v>0</v>
      </c>
      <c r="Q58" s="28">
        <f>ROUND($P$58+$O$58,2)</f>
        <v>0</v>
      </c>
      <c r="R58" s="30"/>
      <c r="S58" s="69"/>
    </row>
    <row r="59" spans="1:19" s="1" customFormat="1" ht="11.1" customHeight="1" outlineLevel="7" x14ac:dyDescent="0.2">
      <c r="A59" s="24"/>
      <c r="B59" s="25" t="s">
        <v>92</v>
      </c>
      <c r="C59" s="26" t="s">
        <v>57</v>
      </c>
      <c r="D59" s="26"/>
      <c r="E59" s="26"/>
      <c r="F59" s="26"/>
      <c r="G59" s="26"/>
      <c r="H59" s="27">
        <v>22</v>
      </c>
      <c r="I59" s="27">
        <f>$H$59</f>
        <v>22</v>
      </c>
      <c r="J59" s="29">
        <v>1</v>
      </c>
      <c r="K59" s="28">
        <f>ROUND($I$59*$J$59,3)</f>
        <v>22</v>
      </c>
      <c r="L59" s="63"/>
      <c r="M59" s="64"/>
      <c r="N59" s="31">
        <f>ROUND($M$59+$L$59,2)</f>
        <v>0</v>
      </c>
      <c r="O59" s="28">
        <f>ROUND($I$59*$L$59,2)</f>
        <v>0</v>
      </c>
      <c r="P59" s="28">
        <f>ROUND($K$59*$M$59,2)</f>
        <v>0</v>
      </c>
      <c r="Q59" s="28">
        <f>ROUND($P$59+$O$59,2)</f>
        <v>0</v>
      </c>
      <c r="R59" s="30"/>
      <c r="S59" s="69"/>
    </row>
    <row r="60" spans="1:19" s="1" customFormat="1" ht="44.1" customHeight="1" outlineLevel="7" x14ac:dyDescent="0.2">
      <c r="A60" s="24"/>
      <c r="B60" s="25" t="s">
        <v>93</v>
      </c>
      <c r="C60" s="26" t="s">
        <v>59</v>
      </c>
      <c r="D60" s="26"/>
      <c r="E60" s="26"/>
      <c r="F60" s="26"/>
      <c r="G60" s="26"/>
      <c r="H60" s="27">
        <v>7.3</v>
      </c>
      <c r="I60" s="27">
        <f>$H$60</f>
        <v>7.3</v>
      </c>
      <c r="J60" s="29">
        <v>1</v>
      </c>
      <c r="K60" s="28">
        <f>ROUND($I$60*$J$60,3)</f>
        <v>7.3</v>
      </c>
      <c r="L60" s="63"/>
      <c r="M60" s="64"/>
      <c r="N60" s="31">
        <f>ROUND($M$60+$L$60,2)</f>
        <v>0</v>
      </c>
      <c r="O60" s="28">
        <f>ROUND($I$60*$L$60,2)</f>
        <v>0</v>
      </c>
      <c r="P60" s="28">
        <f>ROUND($K$60*$M$60,2)</f>
        <v>0</v>
      </c>
      <c r="Q60" s="28">
        <f>ROUND($P$60+$O$60,2)</f>
        <v>0</v>
      </c>
      <c r="R60" s="30" t="s">
        <v>94</v>
      </c>
      <c r="S60" s="69"/>
    </row>
    <row r="61" spans="1:19" s="1" customFormat="1" ht="11.1" customHeight="1" outlineLevel="7" x14ac:dyDescent="0.2">
      <c r="A61" s="24"/>
      <c r="B61" s="25" t="s">
        <v>95</v>
      </c>
      <c r="C61" s="26" t="s">
        <v>96</v>
      </c>
      <c r="D61" s="26"/>
      <c r="E61" s="26"/>
      <c r="F61" s="26"/>
      <c r="G61" s="26"/>
      <c r="H61" s="27">
        <v>0.26600000000000001</v>
      </c>
      <c r="I61" s="27">
        <f>$H$61</f>
        <v>0.26600000000000001</v>
      </c>
      <c r="J61" s="29">
        <v>1</v>
      </c>
      <c r="K61" s="28">
        <f>ROUND($I$61*$J$61,3)</f>
        <v>0.26600000000000001</v>
      </c>
      <c r="L61" s="63"/>
      <c r="M61" s="64"/>
      <c r="N61" s="31">
        <f>ROUND($M$61+$L$61,2)</f>
        <v>0</v>
      </c>
      <c r="O61" s="28">
        <f>ROUND($I$61*$L$61,2)</f>
        <v>0</v>
      </c>
      <c r="P61" s="28">
        <f>ROUND($K$61*$M$61,2)</f>
        <v>0</v>
      </c>
      <c r="Q61" s="28">
        <f>ROUND($P$61+$O$61,2)</f>
        <v>0</v>
      </c>
      <c r="R61" s="30" t="s">
        <v>97</v>
      </c>
      <c r="S61" s="69"/>
    </row>
    <row r="62" spans="1:19" s="1" customFormat="1" ht="11.1" customHeight="1" outlineLevel="7" x14ac:dyDescent="0.2">
      <c r="A62" s="24"/>
      <c r="B62" s="25" t="s">
        <v>98</v>
      </c>
      <c r="C62" s="26" t="s">
        <v>96</v>
      </c>
      <c r="D62" s="26"/>
      <c r="E62" s="26"/>
      <c r="F62" s="26"/>
      <c r="G62" s="26"/>
      <c r="H62" s="27">
        <v>0.443</v>
      </c>
      <c r="I62" s="27">
        <f>$H$62</f>
        <v>0.443</v>
      </c>
      <c r="J62" s="29">
        <v>1</v>
      </c>
      <c r="K62" s="28">
        <f>ROUND($I$62*$J$62,3)</f>
        <v>0.443</v>
      </c>
      <c r="L62" s="63"/>
      <c r="M62" s="64"/>
      <c r="N62" s="31">
        <f>ROUND($M$62+$L$62,2)</f>
        <v>0</v>
      </c>
      <c r="O62" s="28">
        <f>ROUND($I$62*$L$62,2)</f>
        <v>0</v>
      </c>
      <c r="P62" s="28">
        <f>ROUND($K$62*$M$62,2)</f>
        <v>0</v>
      </c>
      <c r="Q62" s="28">
        <f>ROUND($P$62+$O$62,2)</f>
        <v>0</v>
      </c>
      <c r="R62" s="30" t="s">
        <v>99</v>
      </c>
      <c r="S62" s="69"/>
    </row>
    <row r="63" spans="1:19" s="1" customFormat="1" ht="11.1" customHeight="1" outlineLevel="7" x14ac:dyDescent="0.2">
      <c r="A63" s="24"/>
      <c r="B63" s="25" t="s">
        <v>100</v>
      </c>
      <c r="C63" s="26" t="s">
        <v>57</v>
      </c>
      <c r="D63" s="26"/>
      <c r="E63" s="26"/>
      <c r="F63" s="26"/>
      <c r="G63" s="26"/>
      <c r="H63" s="27">
        <v>3</v>
      </c>
      <c r="I63" s="27">
        <f>$H$63</f>
        <v>3</v>
      </c>
      <c r="J63" s="29">
        <v>1</v>
      </c>
      <c r="K63" s="28">
        <f>ROUND($I$63*$J$63,3)</f>
        <v>3</v>
      </c>
      <c r="L63" s="63"/>
      <c r="M63" s="64"/>
      <c r="N63" s="31">
        <f>ROUND($M$63+$L$63,2)</f>
        <v>0</v>
      </c>
      <c r="O63" s="28">
        <f>ROUND($I$63*$L$63,2)</f>
        <v>0</v>
      </c>
      <c r="P63" s="28">
        <f>ROUND($K$63*$M$63,2)</f>
        <v>0</v>
      </c>
      <c r="Q63" s="28">
        <f>ROUND($P$63+$O$63,2)</f>
        <v>0</v>
      </c>
      <c r="R63" s="30"/>
      <c r="S63" s="69"/>
    </row>
    <row r="64" spans="1:19" s="1" customFormat="1" ht="11.1" customHeight="1" outlineLevel="7" x14ac:dyDescent="0.2">
      <c r="A64" s="24"/>
      <c r="B64" s="25" t="s">
        <v>101</v>
      </c>
      <c r="C64" s="26" t="s">
        <v>57</v>
      </c>
      <c r="D64" s="26"/>
      <c r="E64" s="26"/>
      <c r="F64" s="26"/>
      <c r="G64" s="26"/>
      <c r="H64" s="27">
        <v>3</v>
      </c>
      <c r="I64" s="27">
        <f>$H$64</f>
        <v>3</v>
      </c>
      <c r="J64" s="29">
        <v>1</v>
      </c>
      <c r="K64" s="28">
        <f>ROUND($I$64*$J$64,3)</f>
        <v>3</v>
      </c>
      <c r="L64" s="63"/>
      <c r="M64" s="64"/>
      <c r="N64" s="31">
        <f>ROUND($M$64+$L$64,2)</f>
        <v>0</v>
      </c>
      <c r="O64" s="28">
        <f>ROUND($I$64*$L$64,2)</f>
        <v>0</v>
      </c>
      <c r="P64" s="28">
        <f>ROUND($K$64*$M$64,2)</f>
        <v>0</v>
      </c>
      <c r="Q64" s="28">
        <f>ROUND($P$64+$O$64,2)</f>
        <v>0</v>
      </c>
      <c r="R64" s="30"/>
      <c r="S64" s="69"/>
    </row>
    <row r="65" spans="1:19" s="1" customFormat="1" ht="21.95" customHeight="1" outlineLevel="7" x14ac:dyDescent="0.2">
      <c r="A65" s="24"/>
      <c r="B65" s="25" t="s">
        <v>102</v>
      </c>
      <c r="C65" s="26" t="s">
        <v>57</v>
      </c>
      <c r="D65" s="26"/>
      <c r="E65" s="26"/>
      <c r="F65" s="26"/>
      <c r="G65" s="26"/>
      <c r="H65" s="27">
        <v>3</v>
      </c>
      <c r="I65" s="27">
        <f>$H$65</f>
        <v>3</v>
      </c>
      <c r="J65" s="29">
        <v>1</v>
      </c>
      <c r="K65" s="28">
        <f>ROUND($I$65*$J$65,3)</f>
        <v>3</v>
      </c>
      <c r="L65" s="63"/>
      <c r="M65" s="64"/>
      <c r="N65" s="31">
        <f>ROUND($M$65+$L$65,2)</f>
        <v>0</v>
      </c>
      <c r="O65" s="28">
        <f>ROUND($I$65*$L$65,2)</f>
        <v>0</v>
      </c>
      <c r="P65" s="28">
        <f>ROUND($K$65*$M$65,2)</f>
        <v>0</v>
      </c>
      <c r="Q65" s="28">
        <f>ROUND($P$65+$O$65,2)</f>
        <v>0</v>
      </c>
      <c r="R65" s="30"/>
      <c r="S65" s="69"/>
    </row>
    <row r="66" spans="1:19" s="1" customFormat="1" ht="11.1" customHeight="1" outlineLevel="7" x14ac:dyDescent="0.2">
      <c r="A66" s="24"/>
      <c r="B66" s="25" t="s">
        <v>103</v>
      </c>
      <c r="C66" s="26" t="s">
        <v>57</v>
      </c>
      <c r="D66" s="26"/>
      <c r="E66" s="26"/>
      <c r="F66" s="26"/>
      <c r="G66" s="26"/>
      <c r="H66" s="27">
        <v>2</v>
      </c>
      <c r="I66" s="27">
        <f>$H$66</f>
        <v>2</v>
      </c>
      <c r="J66" s="29">
        <v>1</v>
      </c>
      <c r="K66" s="28">
        <f>ROUND($I$66*$J$66,3)</f>
        <v>2</v>
      </c>
      <c r="L66" s="63"/>
      <c r="M66" s="64"/>
      <c r="N66" s="31">
        <f>ROUND($M$66+$L$66,2)</f>
        <v>0</v>
      </c>
      <c r="O66" s="28">
        <f>ROUND($I$66*$L$66,2)</f>
        <v>0</v>
      </c>
      <c r="P66" s="28">
        <f>ROUND($K$66*$M$66,2)</f>
        <v>0</v>
      </c>
      <c r="Q66" s="28">
        <f>ROUND($P$66+$O$66,2)</f>
        <v>0</v>
      </c>
      <c r="R66" s="30"/>
      <c r="S66" s="69"/>
    </row>
    <row r="67" spans="1:19" s="1" customFormat="1" ht="21.95" customHeight="1" outlineLevel="7" x14ac:dyDescent="0.2">
      <c r="A67" s="24"/>
      <c r="B67" s="25" t="s">
        <v>104</v>
      </c>
      <c r="C67" s="26" t="s">
        <v>57</v>
      </c>
      <c r="D67" s="26"/>
      <c r="E67" s="26"/>
      <c r="F67" s="26"/>
      <c r="G67" s="26"/>
      <c r="H67" s="27">
        <v>2</v>
      </c>
      <c r="I67" s="27">
        <f>$H$67</f>
        <v>2</v>
      </c>
      <c r="J67" s="29">
        <v>1</v>
      </c>
      <c r="K67" s="28">
        <f>ROUND($I$67*$J$67,3)</f>
        <v>2</v>
      </c>
      <c r="L67" s="63"/>
      <c r="M67" s="64"/>
      <c r="N67" s="31">
        <f>ROUND($M$67+$L$67,2)</f>
        <v>0</v>
      </c>
      <c r="O67" s="28">
        <f>ROUND($I$67*$L$67,2)</f>
        <v>0</v>
      </c>
      <c r="P67" s="28">
        <f>ROUND($K$67*$M$67,2)</f>
        <v>0</v>
      </c>
      <c r="Q67" s="28">
        <f>ROUND($P$67+$O$67,2)</f>
        <v>0</v>
      </c>
      <c r="R67" s="30"/>
      <c r="S67" s="69"/>
    </row>
    <row r="68" spans="1:19" s="1" customFormat="1" ht="11.1" customHeight="1" outlineLevel="7" x14ac:dyDescent="0.2">
      <c r="A68" s="24"/>
      <c r="B68" s="25" t="s">
        <v>105</v>
      </c>
      <c r="C68" s="26" t="s">
        <v>57</v>
      </c>
      <c r="D68" s="26"/>
      <c r="E68" s="26"/>
      <c r="F68" s="26"/>
      <c r="G68" s="26"/>
      <c r="H68" s="27">
        <v>6</v>
      </c>
      <c r="I68" s="27">
        <f>$H$68</f>
        <v>6</v>
      </c>
      <c r="J68" s="29">
        <v>1</v>
      </c>
      <c r="K68" s="28">
        <f>ROUND($I$68*$J$68,3)</f>
        <v>6</v>
      </c>
      <c r="L68" s="63"/>
      <c r="M68" s="64"/>
      <c r="N68" s="31">
        <f>ROUND($M$68+$L$68,2)</f>
        <v>0</v>
      </c>
      <c r="O68" s="28">
        <f>ROUND($I$68*$L$68,2)</f>
        <v>0</v>
      </c>
      <c r="P68" s="28">
        <f>ROUND($K$68*$M$68,2)</f>
        <v>0</v>
      </c>
      <c r="Q68" s="28">
        <f>ROUND($P$68+$O$68,2)</f>
        <v>0</v>
      </c>
      <c r="R68" s="30"/>
      <c r="S68" s="69"/>
    </row>
    <row r="69" spans="1:19" s="1" customFormat="1" ht="44.1" customHeight="1" outlineLevel="7" x14ac:dyDescent="0.2">
      <c r="A69" s="24"/>
      <c r="B69" s="25" t="s">
        <v>106</v>
      </c>
      <c r="C69" s="26" t="s">
        <v>59</v>
      </c>
      <c r="D69" s="26"/>
      <c r="E69" s="26"/>
      <c r="F69" s="26"/>
      <c r="G69" s="26"/>
      <c r="H69" s="27">
        <v>4.5999999999999996</v>
      </c>
      <c r="I69" s="27">
        <f>$H$69</f>
        <v>4.5999999999999996</v>
      </c>
      <c r="J69" s="29">
        <v>1</v>
      </c>
      <c r="K69" s="28">
        <f>ROUND($I$69*$J$69,3)</f>
        <v>4.5999999999999996</v>
      </c>
      <c r="L69" s="63"/>
      <c r="M69" s="64"/>
      <c r="N69" s="31">
        <f>ROUND($M$69+$L$69,2)</f>
        <v>0</v>
      </c>
      <c r="O69" s="28">
        <f>ROUND($I$69*$L$69,2)</f>
        <v>0</v>
      </c>
      <c r="P69" s="28">
        <f>ROUND($K$69*$M$69,2)</f>
        <v>0</v>
      </c>
      <c r="Q69" s="28">
        <f>ROUND($P$69+$O$69,2)</f>
        <v>0</v>
      </c>
      <c r="R69" s="30" t="s">
        <v>94</v>
      </c>
      <c r="S69" s="69"/>
    </row>
    <row r="70" spans="1:19" s="1" customFormat="1" ht="21.95" customHeight="1" outlineLevel="7" x14ac:dyDescent="0.2">
      <c r="A70" s="24"/>
      <c r="B70" s="25" t="s">
        <v>107</v>
      </c>
      <c r="C70" s="26" t="s">
        <v>57</v>
      </c>
      <c r="D70" s="26"/>
      <c r="E70" s="26"/>
      <c r="F70" s="26"/>
      <c r="G70" s="26"/>
      <c r="H70" s="27">
        <v>1</v>
      </c>
      <c r="I70" s="27">
        <f>$H$70</f>
        <v>1</v>
      </c>
      <c r="J70" s="29">
        <v>1</v>
      </c>
      <c r="K70" s="28">
        <f>ROUND($I$70*$J$70,3)</f>
        <v>1</v>
      </c>
      <c r="L70" s="65"/>
      <c r="M70" s="64"/>
      <c r="N70" s="57">
        <f>ROUND($M$70+$L$70,2)</f>
        <v>0</v>
      </c>
      <c r="O70" s="28">
        <f>ROUND($I$70*$L$70,2)</f>
        <v>0</v>
      </c>
      <c r="P70" s="28">
        <f>ROUND($K$70*$M$70,2)</f>
        <v>0</v>
      </c>
      <c r="Q70" s="28">
        <f>ROUND($P$70+$O$70,2)</f>
        <v>0</v>
      </c>
      <c r="R70" s="30" t="s">
        <v>108</v>
      </c>
      <c r="S70" s="69"/>
    </row>
    <row r="71" spans="1:19" s="1" customFormat="1" ht="11.1" customHeight="1" outlineLevel="7" x14ac:dyDescent="0.2">
      <c r="A71" s="24"/>
      <c r="B71" s="25" t="s">
        <v>109</v>
      </c>
      <c r="C71" s="26" t="s">
        <v>57</v>
      </c>
      <c r="D71" s="26"/>
      <c r="E71" s="26"/>
      <c r="F71" s="26"/>
      <c r="G71" s="26"/>
      <c r="H71" s="27">
        <v>1</v>
      </c>
      <c r="I71" s="27">
        <f>$H$71</f>
        <v>1</v>
      </c>
      <c r="J71" s="29">
        <v>1</v>
      </c>
      <c r="K71" s="28">
        <f>ROUND($I$71*$J$71,3)</f>
        <v>1</v>
      </c>
      <c r="L71" s="63"/>
      <c r="M71" s="64"/>
      <c r="N71" s="31">
        <f>ROUND($M$71+$L$71,2)</f>
        <v>0</v>
      </c>
      <c r="O71" s="28">
        <f>ROUND($I$71*$L$71,2)</f>
        <v>0</v>
      </c>
      <c r="P71" s="28">
        <f>ROUND($K$71*$M$71,2)</f>
        <v>0</v>
      </c>
      <c r="Q71" s="28">
        <f>ROUND($P$71+$O$71,2)</f>
        <v>0</v>
      </c>
      <c r="R71" s="30"/>
      <c r="S71" s="69"/>
    </row>
    <row r="72" spans="1:19" s="1" customFormat="1" ht="11.1" customHeight="1" outlineLevel="7" x14ac:dyDescent="0.2">
      <c r="A72" s="24"/>
      <c r="B72" s="25" t="s">
        <v>110</v>
      </c>
      <c r="C72" s="26" t="s">
        <v>57</v>
      </c>
      <c r="D72" s="26"/>
      <c r="E72" s="26"/>
      <c r="F72" s="26"/>
      <c r="G72" s="26"/>
      <c r="H72" s="27">
        <v>1</v>
      </c>
      <c r="I72" s="27">
        <f>$H$72</f>
        <v>1</v>
      </c>
      <c r="J72" s="29">
        <v>1</v>
      </c>
      <c r="K72" s="28">
        <f>ROUND($I$72*$J$72,3)</f>
        <v>1</v>
      </c>
      <c r="L72" s="63"/>
      <c r="M72" s="64"/>
      <c r="N72" s="31">
        <f>ROUND($M$72+$L$72,2)</f>
        <v>0</v>
      </c>
      <c r="O72" s="28">
        <f>ROUND($I$72*$L$72,2)</f>
        <v>0</v>
      </c>
      <c r="P72" s="28">
        <f>ROUND($K$72*$M$72,2)</f>
        <v>0</v>
      </c>
      <c r="Q72" s="28">
        <f>ROUND($P$72+$O$72,2)</f>
        <v>0</v>
      </c>
      <c r="R72" s="30"/>
      <c r="S72" s="69"/>
    </row>
    <row r="73" spans="1:19" s="1" customFormat="1" ht="11.1" customHeight="1" outlineLevel="7" x14ac:dyDescent="0.2">
      <c r="A73" s="24"/>
      <c r="B73" s="25" t="s">
        <v>111</v>
      </c>
      <c r="C73" s="26" t="s">
        <v>57</v>
      </c>
      <c r="D73" s="26"/>
      <c r="E73" s="26"/>
      <c r="F73" s="26"/>
      <c r="G73" s="26"/>
      <c r="H73" s="27">
        <v>3</v>
      </c>
      <c r="I73" s="27">
        <f>$H$73</f>
        <v>3</v>
      </c>
      <c r="J73" s="29">
        <v>1</v>
      </c>
      <c r="K73" s="28">
        <f>ROUND($I$73*$J$73,3)</f>
        <v>3</v>
      </c>
      <c r="L73" s="63"/>
      <c r="M73" s="64"/>
      <c r="N73" s="31">
        <f>ROUND($M$73+$L$73,2)</f>
        <v>0</v>
      </c>
      <c r="O73" s="28">
        <f>ROUND($I$73*$L$73,2)</f>
        <v>0</v>
      </c>
      <c r="P73" s="28">
        <f>ROUND($K$73*$M$73,2)</f>
        <v>0</v>
      </c>
      <c r="Q73" s="28">
        <f>ROUND($P$73+$O$73,2)</f>
        <v>0</v>
      </c>
      <c r="R73" s="30"/>
      <c r="S73" s="69"/>
    </row>
    <row r="74" spans="1:19" s="1" customFormat="1" ht="11.1" customHeight="1" outlineLevel="7" x14ac:dyDescent="0.2">
      <c r="A74" s="24"/>
      <c r="B74" s="25" t="s">
        <v>112</v>
      </c>
      <c r="C74" s="26" t="s">
        <v>57</v>
      </c>
      <c r="D74" s="26"/>
      <c r="E74" s="26"/>
      <c r="F74" s="26"/>
      <c r="G74" s="26"/>
      <c r="H74" s="27">
        <v>1</v>
      </c>
      <c r="I74" s="27">
        <f>$H$74</f>
        <v>1</v>
      </c>
      <c r="J74" s="29">
        <v>1</v>
      </c>
      <c r="K74" s="28">
        <f>ROUND($I$74*$J$74,3)</f>
        <v>1</v>
      </c>
      <c r="L74" s="63"/>
      <c r="M74" s="64"/>
      <c r="N74" s="31">
        <f>ROUND($M$74+$L$74,2)</f>
        <v>0</v>
      </c>
      <c r="O74" s="28">
        <f>ROUND($I$74*$L$74,2)</f>
        <v>0</v>
      </c>
      <c r="P74" s="28">
        <f>ROUND($K$74*$M$74,2)</f>
        <v>0</v>
      </c>
      <c r="Q74" s="28">
        <f>ROUND($P$74+$O$74,2)</f>
        <v>0</v>
      </c>
      <c r="R74" s="30"/>
      <c r="S74" s="69"/>
    </row>
    <row r="75" spans="1:19" s="1" customFormat="1" ht="11.1" customHeight="1" outlineLevel="7" x14ac:dyDescent="0.2">
      <c r="A75" s="24"/>
      <c r="B75" s="25" t="s">
        <v>113</v>
      </c>
      <c r="C75" s="26" t="s">
        <v>57</v>
      </c>
      <c r="D75" s="26"/>
      <c r="E75" s="26"/>
      <c r="F75" s="26"/>
      <c r="G75" s="26"/>
      <c r="H75" s="27">
        <v>1</v>
      </c>
      <c r="I75" s="27">
        <f>$H$75</f>
        <v>1</v>
      </c>
      <c r="J75" s="29">
        <v>1</v>
      </c>
      <c r="K75" s="28">
        <f>ROUND($I$75*$J$75,3)</f>
        <v>1</v>
      </c>
      <c r="L75" s="63"/>
      <c r="M75" s="64"/>
      <c r="N75" s="31">
        <f>ROUND($M$75+$L$75,2)</f>
        <v>0</v>
      </c>
      <c r="O75" s="28">
        <f>ROUND($I$75*$L$75,2)</f>
        <v>0</v>
      </c>
      <c r="P75" s="28">
        <f>ROUND($K$75*$M$75,2)</f>
        <v>0</v>
      </c>
      <c r="Q75" s="28">
        <f>ROUND($P$75+$O$75,2)</f>
        <v>0</v>
      </c>
      <c r="R75" s="30"/>
      <c r="S75" s="69"/>
    </row>
    <row r="76" spans="1:19" s="1" customFormat="1" ht="11.1" customHeight="1" outlineLevel="7" x14ac:dyDescent="0.2">
      <c r="A76" s="24"/>
      <c r="B76" s="25" t="s">
        <v>114</v>
      </c>
      <c r="C76" s="26" t="s">
        <v>57</v>
      </c>
      <c r="D76" s="26"/>
      <c r="E76" s="26"/>
      <c r="F76" s="26"/>
      <c r="G76" s="26"/>
      <c r="H76" s="27">
        <v>1</v>
      </c>
      <c r="I76" s="27">
        <f>$H$76</f>
        <v>1</v>
      </c>
      <c r="J76" s="29">
        <v>1</v>
      </c>
      <c r="K76" s="28">
        <f>ROUND($I$76*$J$76,3)</f>
        <v>1</v>
      </c>
      <c r="L76" s="63"/>
      <c r="M76" s="64"/>
      <c r="N76" s="31">
        <f>ROUND($M$76+$L$76,2)</f>
        <v>0</v>
      </c>
      <c r="O76" s="28">
        <f>ROUND($I$76*$L$76,2)</f>
        <v>0</v>
      </c>
      <c r="P76" s="28">
        <f>ROUND($K$76*$M$76,2)</f>
        <v>0</v>
      </c>
      <c r="Q76" s="28">
        <f>ROUND($P$76+$O$76,2)</f>
        <v>0</v>
      </c>
      <c r="R76" s="30"/>
      <c r="S76" s="69"/>
    </row>
    <row r="77" spans="1:19" s="1" customFormat="1" ht="11.1" customHeight="1" outlineLevel="7" x14ac:dyDescent="0.2">
      <c r="A77" s="24"/>
      <c r="B77" s="25" t="s">
        <v>115</v>
      </c>
      <c r="C77" s="26" t="s">
        <v>57</v>
      </c>
      <c r="D77" s="26"/>
      <c r="E77" s="26"/>
      <c r="F77" s="26"/>
      <c r="G77" s="26"/>
      <c r="H77" s="27">
        <v>1</v>
      </c>
      <c r="I77" s="27">
        <f>$H$77</f>
        <v>1</v>
      </c>
      <c r="J77" s="29">
        <v>1</v>
      </c>
      <c r="K77" s="28">
        <f>ROUND($I$77*$J$77,3)</f>
        <v>1</v>
      </c>
      <c r="L77" s="63"/>
      <c r="M77" s="64"/>
      <c r="N77" s="31">
        <f>ROUND($M$77+$L$77,2)</f>
        <v>0</v>
      </c>
      <c r="O77" s="28">
        <f>ROUND($I$77*$L$77,2)</f>
        <v>0</v>
      </c>
      <c r="P77" s="28">
        <f>ROUND($K$77*$M$77,2)</f>
        <v>0</v>
      </c>
      <c r="Q77" s="28">
        <f>ROUND($P$77+$O$77,2)</f>
        <v>0</v>
      </c>
      <c r="R77" s="30"/>
      <c r="S77" s="69"/>
    </row>
    <row r="78" spans="1:19" s="1" customFormat="1" ht="21.95" customHeight="1" outlineLevel="7" x14ac:dyDescent="0.2">
      <c r="A78" s="24"/>
      <c r="B78" s="25" t="s">
        <v>116</v>
      </c>
      <c r="C78" s="26" t="s">
        <v>57</v>
      </c>
      <c r="D78" s="26"/>
      <c r="E78" s="26"/>
      <c r="F78" s="26"/>
      <c r="G78" s="26"/>
      <c r="H78" s="27">
        <v>1</v>
      </c>
      <c r="I78" s="27">
        <f>$H$78</f>
        <v>1</v>
      </c>
      <c r="J78" s="29">
        <v>1</v>
      </c>
      <c r="K78" s="28">
        <f>ROUND($I$78*$J$78,3)</f>
        <v>1</v>
      </c>
      <c r="L78" s="65"/>
      <c r="M78" s="64"/>
      <c r="N78" s="57">
        <f>ROUND($M$78+$L$78,2)</f>
        <v>0</v>
      </c>
      <c r="O78" s="28">
        <f>ROUND($I$78*$L$78,2)</f>
        <v>0</v>
      </c>
      <c r="P78" s="28">
        <f>ROUND($K$78*$M$78,2)</f>
        <v>0</v>
      </c>
      <c r="Q78" s="28">
        <f>ROUND($P$78+$O$78,2)</f>
        <v>0</v>
      </c>
      <c r="R78" s="30" t="s">
        <v>117</v>
      </c>
      <c r="S78" s="69"/>
    </row>
    <row r="79" spans="1:19" s="1" customFormat="1" ht="21.95" customHeight="1" outlineLevel="7" x14ac:dyDescent="0.2">
      <c r="A79" s="24"/>
      <c r="B79" s="25" t="s">
        <v>118</v>
      </c>
      <c r="C79" s="26" t="s">
        <v>57</v>
      </c>
      <c r="D79" s="26"/>
      <c r="E79" s="26"/>
      <c r="F79" s="26"/>
      <c r="G79" s="26"/>
      <c r="H79" s="27">
        <v>1</v>
      </c>
      <c r="I79" s="27">
        <f>$H$79</f>
        <v>1</v>
      </c>
      <c r="J79" s="29">
        <v>1</v>
      </c>
      <c r="K79" s="28">
        <f>ROUND($I$79*$J$79,3)</f>
        <v>1</v>
      </c>
      <c r="L79" s="65"/>
      <c r="M79" s="64"/>
      <c r="N79" s="57">
        <f>ROUND($M$79+$L$79,2)</f>
        <v>0</v>
      </c>
      <c r="O79" s="28">
        <f>ROUND($I$79*$L$79,2)</f>
        <v>0</v>
      </c>
      <c r="P79" s="28">
        <f>ROUND($K$79*$M$79,2)</f>
        <v>0</v>
      </c>
      <c r="Q79" s="28">
        <f>ROUND($P$79+$O$79,2)</f>
        <v>0</v>
      </c>
      <c r="R79" s="30" t="s">
        <v>119</v>
      </c>
      <c r="S79" s="69"/>
    </row>
    <row r="80" spans="1:19" s="1" customFormat="1" ht="11.1" customHeight="1" outlineLevel="7" x14ac:dyDescent="0.2">
      <c r="A80" s="24"/>
      <c r="B80" s="25" t="s">
        <v>120</v>
      </c>
      <c r="C80" s="26" t="s">
        <v>121</v>
      </c>
      <c r="D80" s="26"/>
      <c r="E80" s="26"/>
      <c r="F80" s="26"/>
      <c r="G80" s="26"/>
      <c r="H80" s="27">
        <v>1</v>
      </c>
      <c r="I80" s="27">
        <f>$H$80</f>
        <v>1</v>
      </c>
      <c r="J80" s="29">
        <v>1</v>
      </c>
      <c r="K80" s="28">
        <f>ROUND($I$80*$J$80,3)</f>
        <v>1</v>
      </c>
      <c r="L80" s="65"/>
      <c r="M80" s="64"/>
      <c r="N80" s="57">
        <f>ROUND($M$80+$L$80,2)</f>
        <v>0</v>
      </c>
      <c r="O80" s="28">
        <f>ROUND($I$80*$L$80,2)</f>
        <v>0</v>
      </c>
      <c r="P80" s="28">
        <f>ROUND($K$80*$M$80,2)</f>
        <v>0</v>
      </c>
      <c r="Q80" s="28">
        <f>ROUND($P$80+$O$80,2)</f>
        <v>0</v>
      </c>
      <c r="R80" s="30"/>
      <c r="S80" s="69"/>
    </row>
    <row r="81" spans="1:19" s="1" customFormat="1" ht="21.95" customHeight="1" outlineLevel="7" x14ac:dyDescent="0.2">
      <c r="A81" s="24"/>
      <c r="B81" s="25" t="s">
        <v>122</v>
      </c>
      <c r="C81" s="26" t="s">
        <v>57</v>
      </c>
      <c r="D81" s="26"/>
      <c r="E81" s="26"/>
      <c r="F81" s="26"/>
      <c r="G81" s="26"/>
      <c r="H81" s="27">
        <v>1</v>
      </c>
      <c r="I81" s="27">
        <f>$H$81</f>
        <v>1</v>
      </c>
      <c r="J81" s="29">
        <v>1</v>
      </c>
      <c r="K81" s="28">
        <f>ROUND($I$81*$J$81,3)</f>
        <v>1</v>
      </c>
      <c r="L81" s="65"/>
      <c r="M81" s="64"/>
      <c r="N81" s="57">
        <f>ROUND($M$81+$L$81,2)</f>
        <v>0</v>
      </c>
      <c r="O81" s="28">
        <f>ROUND($I$81*$L$81,2)</f>
        <v>0</v>
      </c>
      <c r="P81" s="28">
        <f>ROUND($K$81*$M$81,2)</f>
        <v>0</v>
      </c>
      <c r="Q81" s="28">
        <f>ROUND($P$81+$O$81,2)</f>
        <v>0</v>
      </c>
      <c r="R81" s="30" t="s">
        <v>123</v>
      </c>
      <c r="S81" s="69"/>
    </row>
    <row r="82" spans="1:19" s="1" customFormat="1" ht="21.95" customHeight="1" outlineLevel="7" x14ac:dyDescent="0.2">
      <c r="A82" s="24"/>
      <c r="B82" s="25" t="s">
        <v>124</v>
      </c>
      <c r="C82" s="26" t="s">
        <v>57</v>
      </c>
      <c r="D82" s="26"/>
      <c r="E82" s="26"/>
      <c r="F82" s="26"/>
      <c r="G82" s="26"/>
      <c r="H82" s="27">
        <v>1</v>
      </c>
      <c r="I82" s="27">
        <f>$H$82</f>
        <v>1</v>
      </c>
      <c r="J82" s="29">
        <v>1</v>
      </c>
      <c r="K82" s="28">
        <f>ROUND($I$82*$J$82,3)</f>
        <v>1</v>
      </c>
      <c r="L82" s="65"/>
      <c r="M82" s="64"/>
      <c r="N82" s="57">
        <f>ROUND($M$82+$L$82,2)</f>
        <v>0</v>
      </c>
      <c r="O82" s="28">
        <f>ROUND($I$82*$L$82,2)</f>
        <v>0</v>
      </c>
      <c r="P82" s="28">
        <f>ROUND($K$82*$M$82,2)</f>
        <v>0</v>
      </c>
      <c r="Q82" s="28">
        <f>ROUND($P$82+$O$82,2)</f>
        <v>0</v>
      </c>
      <c r="R82" s="30" t="s">
        <v>125</v>
      </c>
      <c r="S82" s="69"/>
    </row>
    <row r="83" spans="1:19" s="1" customFormat="1" ht="11.1" customHeight="1" outlineLevel="7" x14ac:dyDescent="0.2">
      <c r="A83" s="24"/>
      <c r="B83" s="25" t="s">
        <v>126</v>
      </c>
      <c r="C83" s="26" t="s">
        <v>57</v>
      </c>
      <c r="D83" s="26"/>
      <c r="E83" s="26"/>
      <c r="F83" s="26"/>
      <c r="G83" s="26"/>
      <c r="H83" s="27">
        <v>1</v>
      </c>
      <c r="I83" s="27">
        <f>$H$83</f>
        <v>1</v>
      </c>
      <c r="J83" s="29">
        <v>1</v>
      </c>
      <c r="K83" s="28">
        <f>ROUND($I$83*$J$83,3)</f>
        <v>1</v>
      </c>
      <c r="L83" s="63"/>
      <c r="M83" s="64"/>
      <c r="N83" s="31">
        <f>ROUND($M$83+$L$83,2)</f>
        <v>0</v>
      </c>
      <c r="O83" s="28">
        <f>ROUND($I$83*$L$83,2)</f>
        <v>0</v>
      </c>
      <c r="P83" s="28">
        <f>ROUND($K$83*$M$83,2)</f>
        <v>0</v>
      </c>
      <c r="Q83" s="28">
        <f>ROUND($P$83+$O$83,2)</f>
        <v>0</v>
      </c>
      <c r="R83" s="30"/>
      <c r="S83" s="69"/>
    </row>
    <row r="84" spans="1:19" s="1" customFormat="1" ht="11.1" customHeight="1" outlineLevel="7" x14ac:dyDescent="0.2">
      <c r="A84" s="24"/>
      <c r="B84" s="25" t="s">
        <v>127</v>
      </c>
      <c r="C84" s="26" t="s">
        <v>57</v>
      </c>
      <c r="D84" s="26"/>
      <c r="E84" s="26"/>
      <c r="F84" s="26"/>
      <c r="G84" s="26"/>
      <c r="H84" s="27">
        <v>1</v>
      </c>
      <c r="I84" s="27">
        <f>$H$84</f>
        <v>1</v>
      </c>
      <c r="J84" s="29">
        <v>1</v>
      </c>
      <c r="K84" s="28">
        <f>ROUND($I$84*$J$84,3)</f>
        <v>1</v>
      </c>
      <c r="L84" s="63"/>
      <c r="M84" s="64"/>
      <c r="N84" s="31">
        <f>ROUND($M$84+$L$84,2)</f>
        <v>0</v>
      </c>
      <c r="O84" s="28">
        <f>ROUND($I$84*$L$84,2)</f>
        <v>0</v>
      </c>
      <c r="P84" s="28">
        <f>ROUND($K$84*$M$84,2)</f>
        <v>0</v>
      </c>
      <c r="Q84" s="28">
        <f>ROUND($P$84+$O$84,2)</f>
        <v>0</v>
      </c>
      <c r="R84" s="30"/>
      <c r="S84" s="69"/>
    </row>
    <row r="85" spans="1:19" s="1" customFormat="1" ht="11.1" customHeight="1" outlineLevel="7" x14ac:dyDescent="0.2">
      <c r="A85" s="24"/>
      <c r="B85" s="25" t="s">
        <v>128</v>
      </c>
      <c r="C85" s="26" t="s">
        <v>57</v>
      </c>
      <c r="D85" s="26"/>
      <c r="E85" s="26"/>
      <c r="F85" s="26"/>
      <c r="G85" s="26"/>
      <c r="H85" s="27">
        <v>2</v>
      </c>
      <c r="I85" s="27">
        <f>$H$85</f>
        <v>2</v>
      </c>
      <c r="J85" s="29">
        <v>1</v>
      </c>
      <c r="K85" s="28">
        <f>ROUND($I$85*$J$85,3)</f>
        <v>2</v>
      </c>
      <c r="L85" s="63"/>
      <c r="M85" s="64"/>
      <c r="N85" s="31">
        <f>ROUND($M$85+$L$85,2)</f>
        <v>0</v>
      </c>
      <c r="O85" s="28">
        <f>ROUND($I$85*$L$85,2)</f>
        <v>0</v>
      </c>
      <c r="P85" s="28">
        <f>ROUND($K$85*$M$85,2)</f>
        <v>0</v>
      </c>
      <c r="Q85" s="28">
        <f>ROUND($P$85+$O$85,2)</f>
        <v>0</v>
      </c>
      <c r="R85" s="30"/>
      <c r="S85" s="69"/>
    </row>
    <row r="86" spans="1:19" s="1" customFormat="1" ht="11.1" customHeight="1" outlineLevel="7" x14ac:dyDescent="0.2">
      <c r="A86" s="24"/>
      <c r="B86" s="25" t="s">
        <v>129</v>
      </c>
      <c r="C86" s="26" t="s">
        <v>57</v>
      </c>
      <c r="D86" s="26"/>
      <c r="E86" s="26"/>
      <c r="F86" s="26"/>
      <c r="G86" s="26"/>
      <c r="H86" s="27">
        <v>4</v>
      </c>
      <c r="I86" s="27">
        <f>$H$86</f>
        <v>4</v>
      </c>
      <c r="J86" s="29">
        <v>1</v>
      </c>
      <c r="K86" s="28">
        <f>ROUND($I$86*$J$86,3)</f>
        <v>4</v>
      </c>
      <c r="L86" s="63"/>
      <c r="M86" s="64"/>
      <c r="N86" s="31">
        <f>ROUND($M$86+$L$86,2)</f>
        <v>0</v>
      </c>
      <c r="O86" s="28">
        <f>ROUND($I$86*$L$86,2)</f>
        <v>0</v>
      </c>
      <c r="P86" s="28">
        <f>ROUND($K$86*$M$86,2)</f>
        <v>0</v>
      </c>
      <c r="Q86" s="28">
        <f>ROUND($P$86+$O$86,2)</f>
        <v>0</v>
      </c>
      <c r="R86" s="30"/>
      <c r="S86" s="69"/>
    </row>
    <row r="87" spans="1:19" s="1" customFormat="1" ht="11.1" customHeight="1" outlineLevel="7" x14ac:dyDescent="0.2">
      <c r="A87" s="24"/>
      <c r="B87" s="25" t="s">
        <v>130</v>
      </c>
      <c r="C87" s="26" t="s">
        <v>57</v>
      </c>
      <c r="D87" s="26"/>
      <c r="E87" s="26"/>
      <c r="F87" s="26"/>
      <c r="G87" s="26"/>
      <c r="H87" s="27">
        <v>2</v>
      </c>
      <c r="I87" s="27">
        <f>$H$87</f>
        <v>2</v>
      </c>
      <c r="J87" s="29">
        <v>1</v>
      </c>
      <c r="K87" s="28">
        <f>ROUND($I$87*$J$87,3)</f>
        <v>2</v>
      </c>
      <c r="L87" s="63"/>
      <c r="M87" s="64"/>
      <c r="N87" s="31">
        <f>ROUND($M$87+$L$87,2)</f>
        <v>0</v>
      </c>
      <c r="O87" s="28">
        <f>ROUND($I$87*$L$87,2)</f>
        <v>0</v>
      </c>
      <c r="P87" s="28">
        <f>ROUND($K$87*$M$87,2)</f>
        <v>0</v>
      </c>
      <c r="Q87" s="28">
        <f>ROUND($P$87+$O$87,2)</f>
        <v>0</v>
      </c>
      <c r="R87" s="30"/>
      <c r="S87" s="69"/>
    </row>
    <row r="88" spans="1:19" s="1" customFormat="1" ht="11.1" customHeight="1" outlineLevel="7" x14ac:dyDescent="0.2">
      <c r="A88" s="24"/>
      <c r="B88" s="25" t="s">
        <v>131</v>
      </c>
      <c r="C88" s="26" t="s">
        <v>57</v>
      </c>
      <c r="D88" s="26"/>
      <c r="E88" s="26"/>
      <c r="F88" s="26"/>
      <c r="G88" s="26"/>
      <c r="H88" s="27">
        <v>2</v>
      </c>
      <c r="I88" s="27">
        <f>$H$88</f>
        <v>2</v>
      </c>
      <c r="J88" s="29">
        <v>1</v>
      </c>
      <c r="K88" s="28">
        <f>ROUND($I$88*$J$88,3)</f>
        <v>2</v>
      </c>
      <c r="L88" s="63"/>
      <c r="M88" s="64"/>
      <c r="N88" s="31">
        <f>ROUND($M$88+$L$88,2)</f>
        <v>0</v>
      </c>
      <c r="O88" s="28">
        <f>ROUND($I$88*$L$88,2)</f>
        <v>0</v>
      </c>
      <c r="P88" s="28">
        <f>ROUND($K$88*$M$88,2)</f>
        <v>0</v>
      </c>
      <c r="Q88" s="28">
        <f>ROUND($P$88+$O$88,2)</f>
        <v>0</v>
      </c>
      <c r="R88" s="30"/>
      <c r="S88" s="69"/>
    </row>
    <row r="89" spans="1:19" s="11" customFormat="1" ht="11.1" customHeight="1" outlineLevel="7" x14ac:dyDescent="0.15">
      <c r="A89" s="12">
        <v>61</v>
      </c>
      <c r="B89" s="13" t="s">
        <v>84</v>
      </c>
      <c r="C89" s="14" t="s">
        <v>49</v>
      </c>
      <c r="D89" s="14"/>
      <c r="E89" s="14"/>
      <c r="F89" s="14"/>
      <c r="G89" s="14"/>
      <c r="H89" s="15">
        <v>4</v>
      </c>
      <c r="I89" s="15">
        <v>4</v>
      </c>
      <c r="J89" s="16"/>
      <c r="K89" s="16">
        <f>$K$90</f>
        <v>4</v>
      </c>
      <c r="L89" s="61"/>
      <c r="M89" s="61"/>
      <c r="N89" s="16">
        <f>ROUND($Q$89/$K$89,2)</f>
        <v>0</v>
      </c>
      <c r="O89" s="16">
        <f>ROUND($O$90+$O$91,2)</f>
        <v>0</v>
      </c>
      <c r="P89" s="16">
        <f>ROUND($P$90+$P$91,2)</f>
        <v>0</v>
      </c>
      <c r="Q89" s="16">
        <f>ROUND($Q$90+$Q$91,2)</f>
        <v>0</v>
      </c>
      <c r="R89" s="17"/>
      <c r="S89" s="67"/>
    </row>
    <row r="90" spans="1:19" s="18" customFormat="1" ht="11.1" customHeight="1" outlineLevel="7" x14ac:dyDescent="0.2">
      <c r="A90" s="19"/>
      <c r="B90" s="20" t="s">
        <v>22</v>
      </c>
      <c r="C90" s="21" t="s">
        <v>49</v>
      </c>
      <c r="D90" s="21"/>
      <c r="E90" s="21"/>
      <c r="F90" s="21"/>
      <c r="G90" s="21"/>
      <c r="H90" s="22">
        <v>4</v>
      </c>
      <c r="I90" s="22">
        <f>$H$90</f>
        <v>4</v>
      </c>
      <c r="J90" s="22">
        <v>1</v>
      </c>
      <c r="K90" s="23">
        <f>ROUND($I$90*$J$90,3)</f>
        <v>4</v>
      </c>
      <c r="L90" s="66"/>
      <c r="M90" s="60"/>
      <c r="N90" s="58">
        <f>ROUND($M$90+$L$90,2)</f>
        <v>0</v>
      </c>
      <c r="O90" s="23">
        <f>ROUND($I$90*$L$90,2)</f>
        <v>0</v>
      </c>
      <c r="P90" s="23">
        <f>ROUND($K$90*$M$90,2)</f>
        <v>0</v>
      </c>
      <c r="Q90" s="23">
        <f>ROUND($P$90+$O$90,2)</f>
        <v>0</v>
      </c>
      <c r="R90" s="23"/>
      <c r="S90" s="68"/>
    </row>
    <row r="91" spans="1:19" s="1" customFormat="1" ht="11.1" customHeight="1" outlineLevel="7" x14ac:dyDescent="0.2">
      <c r="A91" s="24"/>
      <c r="B91" s="25" t="s">
        <v>132</v>
      </c>
      <c r="C91" s="26" t="s">
        <v>57</v>
      </c>
      <c r="D91" s="26"/>
      <c r="E91" s="26"/>
      <c r="F91" s="26"/>
      <c r="G91" s="26"/>
      <c r="H91" s="27">
        <v>4</v>
      </c>
      <c r="I91" s="27">
        <f>$H$91</f>
        <v>4</v>
      </c>
      <c r="J91" s="29">
        <v>1</v>
      </c>
      <c r="K91" s="28">
        <f>ROUND($I$91*$J$91,3)</f>
        <v>4</v>
      </c>
      <c r="L91" s="64"/>
      <c r="M91" s="64"/>
      <c r="N91" s="28">
        <f>ROUND($M$91+$L$91,2)</f>
        <v>0</v>
      </c>
      <c r="O91" s="28">
        <f>ROUND($I$91*$L$91,2)</f>
        <v>0</v>
      </c>
      <c r="P91" s="28">
        <f>ROUND($K$91*$M$91,2)</f>
        <v>0</v>
      </c>
      <c r="Q91" s="28">
        <f>ROUND($P$91+$O$91,2)</f>
        <v>0</v>
      </c>
      <c r="R91" s="30"/>
      <c r="S91" s="69"/>
    </row>
    <row r="92" spans="1:19" s="1" customFormat="1" ht="12" customHeight="1" outlineLevel="5" x14ac:dyDescent="0.2">
      <c r="A92" s="7"/>
      <c r="B92" s="8" t="s">
        <v>133</v>
      </c>
      <c r="C92" s="9"/>
      <c r="D92" s="9"/>
      <c r="E92" s="9"/>
      <c r="F92" s="9"/>
      <c r="G92" s="9"/>
      <c r="H92" s="10"/>
      <c r="I92" s="10"/>
      <c r="J92" s="10"/>
      <c r="K92" s="10"/>
      <c r="L92" s="62"/>
      <c r="M92" s="62"/>
      <c r="N92" s="10"/>
      <c r="O92" s="10">
        <f>ROUND($O$95+$O$96+$O$97+$O$98+$O$99+$O$100+$O$102+$O$103+$O$104+$O$105+$O$107+$O$109+$O$110+$O$111+$O$112+$O$113+$O$114,2)</f>
        <v>0</v>
      </c>
      <c r="P92" s="10">
        <f>ROUND($P$95+$P$96+$P$97+$P$98+$P$99+$P$100+$P$102+$P$103+$P$104+$P$105+$P$107+$P$109+$P$110+$P$111+$P$112+$P$113+$P$114,2)</f>
        <v>0</v>
      </c>
      <c r="Q92" s="10">
        <f>ROUND($Q$95+$Q$96+$Q$97+$Q$98+$Q$99+$Q$100+$Q$102+$Q$103+$Q$104+$Q$105+$Q$107+$Q$109+$Q$110+$Q$111+$Q$112+$Q$113+$Q$114,2)</f>
        <v>0</v>
      </c>
      <c r="R92" s="10"/>
      <c r="S92" s="62"/>
    </row>
    <row r="93" spans="1:19" s="1" customFormat="1" ht="12" customHeight="1" outlineLevel="6" x14ac:dyDescent="0.2">
      <c r="A93" s="7"/>
      <c r="B93" s="8" t="s">
        <v>134</v>
      </c>
      <c r="C93" s="9"/>
      <c r="D93" s="9"/>
      <c r="E93" s="9"/>
      <c r="F93" s="9"/>
      <c r="G93" s="9"/>
      <c r="H93" s="10"/>
      <c r="I93" s="10"/>
      <c r="J93" s="10"/>
      <c r="K93" s="10"/>
      <c r="L93" s="62"/>
      <c r="M93" s="62"/>
      <c r="N93" s="10"/>
      <c r="O93" s="10">
        <f>ROUND($O$95+$O$96+$O$97+$O$98+$O$99+$O$100,2)</f>
        <v>0</v>
      </c>
      <c r="P93" s="10">
        <f>ROUND($P$95+$P$96+$P$97+$P$98+$P$99+$P$100,2)</f>
        <v>0</v>
      </c>
      <c r="Q93" s="10">
        <f>ROUND($Q$95+$Q$96+$Q$97+$Q$98+$Q$99+$Q$100,2)</f>
        <v>0</v>
      </c>
      <c r="R93" s="10"/>
      <c r="S93" s="62"/>
    </row>
    <row r="94" spans="1:19" s="1" customFormat="1" ht="12" customHeight="1" outlineLevel="7" x14ac:dyDescent="0.2">
      <c r="A94" s="7"/>
      <c r="B94" s="8" t="s">
        <v>135</v>
      </c>
      <c r="C94" s="9"/>
      <c r="D94" s="9"/>
      <c r="E94" s="9"/>
      <c r="F94" s="9"/>
      <c r="G94" s="9"/>
      <c r="H94" s="10"/>
      <c r="I94" s="10"/>
      <c r="J94" s="10"/>
      <c r="K94" s="10"/>
      <c r="L94" s="62"/>
      <c r="M94" s="62"/>
      <c r="N94" s="10"/>
      <c r="O94" s="10">
        <f>ROUND($O$95+$O$96+$O$97+$O$98+$O$99+$O$100,2)</f>
        <v>0</v>
      </c>
      <c r="P94" s="10">
        <f>ROUND($P$95+$P$96+$P$97+$P$98+$P$99+$P$100,2)</f>
        <v>0</v>
      </c>
      <c r="Q94" s="10">
        <f>ROUND($Q$95+$Q$96+$Q$97+$Q$98+$Q$99+$Q$100,2)</f>
        <v>0</v>
      </c>
      <c r="R94" s="10"/>
      <c r="S94" s="62"/>
    </row>
    <row r="95" spans="1:19" s="1" customFormat="1" ht="33" customHeight="1" outlineLevel="7" x14ac:dyDescent="0.2">
      <c r="A95" s="24"/>
      <c r="B95" s="25" t="s">
        <v>136</v>
      </c>
      <c r="C95" s="26" t="s">
        <v>59</v>
      </c>
      <c r="D95" s="26"/>
      <c r="E95" s="26"/>
      <c r="F95" s="26"/>
      <c r="G95" s="26"/>
      <c r="H95" s="27">
        <v>468</v>
      </c>
      <c r="I95" s="27">
        <f>$H$95</f>
        <v>468</v>
      </c>
      <c r="J95" s="29">
        <v>1</v>
      </c>
      <c r="K95" s="28">
        <f>ROUND($I$95*$J$95,3)</f>
        <v>468</v>
      </c>
      <c r="L95" s="63"/>
      <c r="M95" s="64"/>
      <c r="N95" s="31">
        <f>ROUND($M$95+$L$95,2)</f>
        <v>0</v>
      </c>
      <c r="O95" s="28">
        <f>ROUND($I$95*$L$95,2)</f>
        <v>0</v>
      </c>
      <c r="P95" s="28">
        <f>ROUND($K$95*$M$95,2)</f>
        <v>0</v>
      </c>
      <c r="Q95" s="28">
        <f>ROUND($P$95+$O$95,2)</f>
        <v>0</v>
      </c>
      <c r="R95" s="30" t="s">
        <v>62</v>
      </c>
      <c r="S95" s="69"/>
    </row>
    <row r="96" spans="1:19" s="1" customFormat="1" ht="33" customHeight="1" outlineLevel="7" x14ac:dyDescent="0.2">
      <c r="A96" s="24"/>
      <c r="B96" s="25" t="s">
        <v>137</v>
      </c>
      <c r="C96" s="26" t="s">
        <v>59</v>
      </c>
      <c r="D96" s="26"/>
      <c r="E96" s="26"/>
      <c r="F96" s="26"/>
      <c r="G96" s="26"/>
      <c r="H96" s="27">
        <v>294</v>
      </c>
      <c r="I96" s="27">
        <f>$H$96</f>
        <v>294</v>
      </c>
      <c r="J96" s="29">
        <v>1</v>
      </c>
      <c r="K96" s="28">
        <f>ROUND($I$96*$J$96,3)</f>
        <v>294</v>
      </c>
      <c r="L96" s="63"/>
      <c r="M96" s="64"/>
      <c r="N96" s="31">
        <f>ROUND($M$96+$L$96,2)</f>
        <v>0</v>
      </c>
      <c r="O96" s="28">
        <f>ROUND($I$96*$L$96,2)</f>
        <v>0</v>
      </c>
      <c r="P96" s="28">
        <f>ROUND($K$96*$M$96,2)</f>
        <v>0</v>
      </c>
      <c r="Q96" s="28">
        <f>ROUND($P$96+$O$96,2)</f>
        <v>0</v>
      </c>
      <c r="R96" s="30" t="s">
        <v>62</v>
      </c>
      <c r="S96" s="69"/>
    </row>
    <row r="97" spans="1:19" s="1" customFormat="1" ht="33" customHeight="1" outlineLevel="7" x14ac:dyDescent="0.2">
      <c r="A97" s="24"/>
      <c r="B97" s="25" t="s">
        <v>138</v>
      </c>
      <c r="C97" s="26" t="s">
        <v>59</v>
      </c>
      <c r="D97" s="26"/>
      <c r="E97" s="26"/>
      <c r="F97" s="26"/>
      <c r="G97" s="26"/>
      <c r="H97" s="27">
        <v>154</v>
      </c>
      <c r="I97" s="27">
        <f>$H$97</f>
        <v>154</v>
      </c>
      <c r="J97" s="29">
        <v>1</v>
      </c>
      <c r="K97" s="28">
        <f>ROUND($I$97*$J$97,3)</f>
        <v>154</v>
      </c>
      <c r="L97" s="63"/>
      <c r="M97" s="64"/>
      <c r="N97" s="31">
        <f>ROUND($M$97+$L$97,2)</f>
        <v>0</v>
      </c>
      <c r="O97" s="28">
        <f>ROUND($I$97*$L$97,2)</f>
        <v>0</v>
      </c>
      <c r="P97" s="28">
        <f>ROUND($K$97*$M$97,2)</f>
        <v>0</v>
      </c>
      <c r="Q97" s="28">
        <f>ROUND($P$97+$O$97,2)</f>
        <v>0</v>
      </c>
      <c r="R97" s="30" t="s">
        <v>62</v>
      </c>
      <c r="S97" s="69"/>
    </row>
    <row r="98" spans="1:19" s="1" customFormat="1" ht="33" customHeight="1" outlineLevel="7" x14ac:dyDescent="0.2">
      <c r="A98" s="24"/>
      <c r="B98" s="25" t="s">
        <v>139</v>
      </c>
      <c r="C98" s="26" t="s">
        <v>59</v>
      </c>
      <c r="D98" s="26"/>
      <c r="E98" s="26"/>
      <c r="F98" s="26"/>
      <c r="G98" s="26"/>
      <c r="H98" s="27">
        <v>6</v>
      </c>
      <c r="I98" s="27">
        <f>$H$98</f>
        <v>6</v>
      </c>
      <c r="J98" s="29">
        <v>1</v>
      </c>
      <c r="K98" s="28">
        <f>ROUND($I$98*$J$98,3)</f>
        <v>6</v>
      </c>
      <c r="L98" s="63"/>
      <c r="M98" s="64"/>
      <c r="N98" s="31">
        <f>ROUND($M$98+$L$98,2)</f>
        <v>0</v>
      </c>
      <c r="O98" s="28">
        <f>ROUND($I$98*$L$98,2)</f>
        <v>0</v>
      </c>
      <c r="P98" s="28">
        <f>ROUND($K$98*$M$98,2)</f>
        <v>0</v>
      </c>
      <c r="Q98" s="28">
        <f>ROUND($P$98+$O$98,2)</f>
        <v>0</v>
      </c>
      <c r="R98" s="30" t="s">
        <v>62</v>
      </c>
      <c r="S98" s="69"/>
    </row>
    <row r="99" spans="1:19" s="1" customFormat="1" ht="33" customHeight="1" outlineLevel="7" x14ac:dyDescent="0.2">
      <c r="A99" s="24"/>
      <c r="B99" s="25" t="s">
        <v>140</v>
      </c>
      <c r="C99" s="26" t="s">
        <v>59</v>
      </c>
      <c r="D99" s="26"/>
      <c r="E99" s="26"/>
      <c r="F99" s="26"/>
      <c r="G99" s="26"/>
      <c r="H99" s="27">
        <v>7</v>
      </c>
      <c r="I99" s="27">
        <f>$H$99</f>
        <v>7</v>
      </c>
      <c r="J99" s="29">
        <v>1</v>
      </c>
      <c r="K99" s="28">
        <f>ROUND($I$99*$J$99,3)</f>
        <v>7</v>
      </c>
      <c r="L99" s="63"/>
      <c r="M99" s="64"/>
      <c r="N99" s="31">
        <f>ROUND($M$99+$L$99,2)</f>
        <v>0</v>
      </c>
      <c r="O99" s="28">
        <f>ROUND($I$99*$L$99,2)</f>
        <v>0</v>
      </c>
      <c r="P99" s="28">
        <f>ROUND($K$99*$M$99,2)</f>
        <v>0</v>
      </c>
      <c r="Q99" s="28">
        <f>ROUND($P$99+$O$99,2)</f>
        <v>0</v>
      </c>
      <c r="R99" s="30" t="s">
        <v>62</v>
      </c>
      <c r="S99" s="69"/>
    </row>
    <row r="100" spans="1:19" s="1" customFormat="1" ht="33" customHeight="1" outlineLevel="7" x14ac:dyDescent="0.2">
      <c r="A100" s="24"/>
      <c r="B100" s="25" t="s">
        <v>141</v>
      </c>
      <c r="C100" s="26" t="s">
        <v>59</v>
      </c>
      <c r="D100" s="26"/>
      <c r="E100" s="26"/>
      <c r="F100" s="26"/>
      <c r="G100" s="26"/>
      <c r="H100" s="27">
        <v>5</v>
      </c>
      <c r="I100" s="27">
        <f>$H$100</f>
        <v>5</v>
      </c>
      <c r="J100" s="29">
        <v>1</v>
      </c>
      <c r="K100" s="28">
        <f>ROUND($I$100*$J$100,3)</f>
        <v>5</v>
      </c>
      <c r="L100" s="63"/>
      <c r="M100" s="64"/>
      <c r="N100" s="31">
        <f>ROUND($M$100+$L$100,2)</f>
        <v>0</v>
      </c>
      <c r="O100" s="28">
        <f>ROUND($I$100*$L$100,2)</f>
        <v>0</v>
      </c>
      <c r="P100" s="28">
        <f>ROUND($K$100*$M$100,2)</f>
        <v>0</v>
      </c>
      <c r="Q100" s="28">
        <f>ROUND($P$100+$O$100,2)</f>
        <v>0</v>
      </c>
      <c r="R100" s="30" t="s">
        <v>62</v>
      </c>
      <c r="S100" s="69"/>
    </row>
    <row r="101" spans="1:19" s="1" customFormat="1" ht="12" customHeight="1" outlineLevel="6" x14ac:dyDescent="0.2">
      <c r="A101" s="7"/>
      <c r="B101" s="8" t="s">
        <v>142</v>
      </c>
      <c r="C101" s="9"/>
      <c r="D101" s="9"/>
      <c r="E101" s="9"/>
      <c r="F101" s="9"/>
      <c r="G101" s="9"/>
      <c r="H101" s="10"/>
      <c r="I101" s="10"/>
      <c r="J101" s="10"/>
      <c r="K101" s="10"/>
      <c r="L101" s="62"/>
      <c r="M101" s="62"/>
      <c r="N101" s="10"/>
      <c r="O101" s="10">
        <f>ROUND($O$102+$O$103+$O$104+$O$105,2)</f>
        <v>0</v>
      </c>
      <c r="P101" s="10">
        <f>ROUND($P$102+$P$103+$P$104+$P$105,2)</f>
        <v>0</v>
      </c>
      <c r="Q101" s="10">
        <f>ROUND($Q$102+$Q$103+$Q$104+$Q$105,2)</f>
        <v>0</v>
      </c>
      <c r="R101" s="10"/>
      <c r="S101" s="62"/>
    </row>
    <row r="102" spans="1:19" s="1" customFormat="1" ht="11.1" customHeight="1" outlineLevel="7" x14ac:dyDescent="0.2">
      <c r="A102" s="24"/>
      <c r="B102" s="25" t="s">
        <v>143</v>
      </c>
      <c r="C102" s="26" t="s">
        <v>57</v>
      </c>
      <c r="D102" s="26" t="s">
        <v>144</v>
      </c>
      <c r="E102" s="26"/>
      <c r="F102" s="26"/>
      <c r="G102" s="26"/>
      <c r="H102" s="27">
        <v>123</v>
      </c>
      <c r="I102" s="27">
        <f>$H$102</f>
        <v>123</v>
      </c>
      <c r="J102" s="29">
        <v>1</v>
      </c>
      <c r="K102" s="28">
        <f>ROUND($I$102*$J$102,3)</f>
        <v>123</v>
      </c>
      <c r="L102" s="63"/>
      <c r="M102" s="64"/>
      <c r="N102" s="31">
        <f>ROUND($M$102+$L$102,2)</f>
        <v>0</v>
      </c>
      <c r="O102" s="28">
        <f>ROUND($I$102*$L$102,2)</f>
        <v>0</v>
      </c>
      <c r="P102" s="28">
        <f>ROUND($K$102*$M$102,2)</f>
        <v>0</v>
      </c>
      <c r="Q102" s="28">
        <f>ROUND($P$102+$O$102,2)</f>
        <v>0</v>
      </c>
      <c r="R102" s="30"/>
      <c r="S102" s="69"/>
    </row>
    <row r="103" spans="1:19" s="1" customFormat="1" ht="11.1" customHeight="1" outlineLevel="7" x14ac:dyDescent="0.2">
      <c r="A103" s="24"/>
      <c r="B103" s="25" t="s">
        <v>145</v>
      </c>
      <c r="C103" s="26" t="s">
        <v>57</v>
      </c>
      <c r="D103" s="26"/>
      <c r="E103" s="26"/>
      <c r="F103" s="26"/>
      <c r="G103" s="26"/>
      <c r="H103" s="27">
        <v>5</v>
      </c>
      <c r="I103" s="27">
        <f>$H$103</f>
        <v>5</v>
      </c>
      <c r="J103" s="29">
        <v>1</v>
      </c>
      <c r="K103" s="28">
        <f>ROUND($I$103*$J$103,3)</f>
        <v>5</v>
      </c>
      <c r="L103" s="63"/>
      <c r="M103" s="64"/>
      <c r="N103" s="31">
        <f>ROUND($M$103+$L$103,2)</f>
        <v>0</v>
      </c>
      <c r="O103" s="28">
        <f>ROUND($I$103*$L$103,2)</f>
        <v>0</v>
      </c>
      <c r="P103" s="28">
        <f>ROUND($K$103*$M$103,2)</f>
        <v>0</v>
      </c>
      <c r="Q103" s="28">
        <f>ROUND($P$103+$O$103,2)</f>
        <v>0</v>
      </c>
      <c r="R103" s="30"/>
      <c r="S103" s="69"/>
    </row>
    <row r="104" spans="1:19" s="1" customFormat="1" ht="11.1" customHeight="1" outlineLevel="7" x14ac:dyDescent="0.2">
      <c r="A104" s="24"/>
      <c r="B104" s="25" t="s">
        <v>146</v>
      </c>
      <c r="C104" s="26" t="s">
        <v>57</v>
      </c>
      <c r="D104" s="26"/>
      <c r="E104" s="26"/>
      <c r="F104" s="26"/>
      <c r="G104" s="26"/>
      <c r="H104" s="27">
        <v>1</v>
      </c>
      <c r="I104" s="27">
        <f>$H$104</f>
        <v>1</v>
      </c>
      <c r="J104" s="29">
        <v>1</v>
      </c>
      <c r="K104" s="28">
        <f>ROUND($I$104*$J$104,3)</f>
        <v>1</v>
      </c>
      <c r="L104" s="63"/>
      <c r="M104" s="64"/>
      <c r="N104" s="31">
        <f>ROUND($M$104+$L$104,2)</f>
        <v>0</v>
      </c>
      <c r="O104" s="28">
        <f>ROUND($I$104*$L$104,2)</f>
        <v>0</v>
      </c>
      <c r="P104" s="28">
        <f>ROUND($K$104*$M$104,2)</f>
        <v>0</v>
      </c>
      <c r="Q104" s="28">
        <f>ROUND($P$104+$O$104,2)</f>
        <v>0</v>
      </c>
      <c r="R104" s="30"/>
      <c r="S104" s="69"/>
    </row>
    <row r="105" spans="1:19" s="1" customFormat="1" ht="11.1" customHeight="1" outlineLevel="7" x14ac:dyDescent="0.2">
      <c r="A105" s="24"/>
      <c r="B105" s="25" t="s">
        <v>147</v>
      </c>
      <c r="C105" s="26" t="s">
        <v>57</v>
      </c>
      <c r="D105" s="26"/>
      <c r="E105" s="26"/>
      <c r="F105" s="26"/>
      <c r="G105" s="26"/>
      <c r="H105" s="27">
        <v>53</v>
      </c>
      <c r="I105" s="27">
        <f>$H$105</f>
        <v>53</v>
      </c>
      <c r="J105" s="29">
        <v>1</v>
      </c>
      <c r="K105" s="28">
        <f>ROUND($I$105*$J$105,3)</f>
        <v>53</v>
      </c>
      <c r="L105" s="63"/>
      <c r="M105" s="64"/>
      <c r="N105" s="31">
        <f>ROUND($M$105+$L$105,2)</f>
        <v>0</v>
      </c>
      <c r="O105" s="28">
        <f>ROUND($I$105*$L$105,2)</f>
        <v>0</v>
      </c>
      <c r="P105" s="28">
        <f>ROUND($K$105*$M$105,2)</f>
        <v>0</v>
      </c>
      <c r="Q105" s="28">
        <f>ROUND($P$105+$O$105,2)</f>
        <v>0</v>
      </c>
      <c r="R105" s="30"/>
      <c r="S105" s="69"/>
    </row>
    <row r="106" spans="1:19" s="1" customFormat="1" ht="12" customHeight="1" outlineLevel="6" x14ac:dyDescent="0.2">
      <c r="A106" s="7"/>
      <c r="B106" s="8" t="s">
        <v>148</v>
      </c>
      <c r="C106" s="9"/>
      <c r="D106" s="9"/>
      <c r="E106" s="9"/>
      <c r="F106" s="9"/>
      <c r="G106" s="9"/>
      <c r="H106" s="10"/>
      <c r="I106" s="10"/>
      <c r="J106" s="10"/>
      <c r="K106" s="10"/>
      <c r="L106" s="62"/>
      <c r="M106" s="62"/>
      <c r="N106" s="10"/>
      <c r="O106" s="10">
        <f>ROUND($O$107,2)</f>
        <v>0</v>
      </c>
      <c r="P106" s="10">
        <f>ROUND($P$107,2)</f>
        <v>0</v>
      </c>
      <c r="Q106" s="10">
        <f>ROUND($Q$107,2)</f>
        <v>0</v>
      </c>
      <c r="R106" s="10"/>
      <c r="S106" s="62"/>
    </row>
    <row r="107" spans="1:19" s="1" customFormat="1" ht="44.1" customHeight="1" outlineLevel="7" x14ac:dyDescent="0.2">
      <c r="A107" s="24"/>
      <c r="B107" s="25" t="s">
        <v>149</v>
      </c>
      <c r="C107" s="26" t="s">
        <v>59</v>
      </c>
      <c r="D107" s="26"/>
      <c r="E107" s="26"/>
      <c r="F107" s="26"/>
      <c r="G107" s="26"/>
      <c r="H107" s="27">
        <v>33</v>
      </c>
      <c r="I107" s="27">
        <f>$H$107</f>
        <v>33</v>
      </c>
      <c r="J107" s="29">
        <v>1</v>
      </c>
      <c r="K107" s="28">
        <f>ROUND($I$107*$J$107,3)</f>
        <v>33</v>
      </c>
      <c r="L107" s="63"/>
      <c r="M107" s="64"/>
      <c r="N107" s="31">
        <f>ROUND($M$107+$L$107,2)</f>
        <v>0</v>
      </c>
      <c r="O107" s="28">
        <f>ROUND($I$107*$L$107,2)</f>
        <v>0</v>
      </c>
      <c r="P107" s="28">
        <f>ROUND($K$107*$M$107,2)</f>
        <v>0</v>
      </c>
      <c r="Q107" s="28">
        <f>ROUND($P$107+$O$107,2)</f>
        <v>0</v>
      </c>
      <c r="R107" s="30" t="s">
        <v>68</v>
      </c>
      <c r="S107" s="69"/>
    </row>
    <row r="108" spans="1:19" s="1" customFormat="1" ht="12" customHeight="1" outlineLevel="6" x14ac:dyDescent="0.2">
      <c r="A108" s="7"/>
      <c r="B108" s="8" t="s">
        <v>150</v>
      </c>
      <c r="C108" s="9"/>
      <c r="D108" s="9"/>
      <c r="E108" s="9"/>
      <c r="F108" s="9"/>
      <c r="G108" s="9"/>
      <c r="H108" s="10"/>
      <c r="I108" s="10"/>
      <c r="J108" s="10"/>
      <c r="K108" s="10"/>
      <c r="L108" s="62"/>
      <c r="M108" s="62"/>
      <c r="N108" s="10"/>
      <c r="O108" s="10">
        <f>ROUND($O$109+$O$110+$O$111+$O$112+$O$113+$O$114,2)</f>
        <v>0</v>
      </c>
      <c r="P108" s="10">
        <f>ROUND($P$109+$P$110+$P$111+$P$112+$P$113+$P$114,2)</f>
        <v>0</v>
      </c>
      <c r="Q108" s="10">
        <f>ROUND($Q$109+$Q$110+$Q$111+$Q$112+$Q$113+$Q$114,2)</f>
        <v>0</v>
      </c>
      <c r="R108" s="10"/>
      <c r="S108" s="62"/>
    </row>
    <row r="109" spans="1:19" s="1" customFormat="1" ht="44.1" customHeight="1" outlineLevel="7" x14ac:dyDescent="0.2">
      <c r="A109" s="24"/>
      <c r="B109" s="25" t="s">
        <v>151</v>
      </c>
      <c r="C109" s="26" t="s">
        <v>59</v>
      </c>
      <c r="D109" s="26"/>
      <c r="E109" s="26"/>
      <c r="F109" s="26"/>
      <c r="G109" s="26"/>
      <c r="H109" s="27">
        <v>435</v>
      </c>
      <c r="I109" s="27">
        <f>$H$109</f>
        <v>435</v>
      </c>
      <c r="J109" s="29">
        <v>1</v>
      </c>
      <c r="K109" s="28">
        <f>ROUND($I$109*$J$109,3)</f>
        <v>435</v>
      </c>
      <c r="L109" s="63"/>
      <c r="M109" s="64"/>
      <c r="N109" s="31">
        <f>ROUND($M$109+$L$109,2)</f>
        <v>0</v>
      </c>
      <c r="O109" s="28">
        <f>ROUND($I$109*$L$109,2)</f>
        <v>0</v>
      </c>
      <c r="P109" s="28">
        <f>ROUND($K$109*$M$109,2)</f>
        <v>0</v>
      </c>
      <c r="Q109" s="28">
        <f>ROUND($P$109+$O$109,2)</f>
        <v>0</v>
      </c>
      <c r="R109" s="30" t="s">
        <v>152</v>
      </c>
      <c r="S109" s="69"/>
    </row>
    <row r="110" spans="1:19" s="1" customFormat="1" ht="44.1" customHeight="1" outlineLevel="7" x14ac:dyDescent="0.2">
      <c r="A110" s="24"/>
      <c r="B110" s="25" t="s">
        <v>153</v>
      </c>
      <c r="C110" s="26" t="s">
        <v>59</v>
      </c>
      <c r="D110" s="26"/>
      <c r="E110" s="26"/>
      <c r="F110" s="26"/>
      <c r="G110" s="26"/>
      <c r="H110" s="27">
        <v>294</v>
      </c>
      <c r="I110" s="27">
        <f>$H$110</f>
        <v>294</v>
      </c>
      <c r="J110" s="29">
        <v>1</v>
      </c>
      <c r="K110" s="28">
        <f>ROUND($I$110*$J$110,3)</f>
        <v>294</v>
      </c>
      <c r="L110" s="63"/>
      <c r="M110" s="64"/>
      <c r="N110" s="31">
        <f>ROUND($M$110+$L$110,2)</f>
        <v>0</v>
      </c>
      <c r="O110" s="28">
        <f>ROUND($I$110*$L$110,2)</f>
        <v>0</v>
      </c>
      <c r="P110" s="28">
        <f>ROUND($K$110*$M$110,2)</f>
        <v>0</v>
      </c>
      <c r="Q110" s="28">
        <f>ROUND($P$110+$O$110,2)</f>
        <v>0</v>
      </c>
      <c r="R110" s="30" t="s">
        <v>152</v>
      </c>
      <c r="S110" s="69"/>
    </row>
    <row r="111" spans="1:19" s="1" customFormat="1" ht="44.1" customHeight="1" outlineLevel="7" x14ac:dyDescent="0.2">
      <c r="A111" s="24"/>
      <c r="B111" s="25" t="s">
        <v>154</v>
      </c>
      <c r="C111" s="26" t="s">
        <v>59</v>
      </c>
      <c r="D111" s="26"/>
      <c r="E111" s="26"/>
      <c r="F111" s="26"/>
      <c r="G111" s="26"/>
      <c r="H111" s="27">
        <v>154</v>
      </c>
      <c r="I111" s="27">
        <f>$H$111</f>
        <v>154</v>
      </c>
      <c r="J111" s="29">
        <v>1</v>
      </c>
      <c r="K111" s="28">
        <f>ROUND($I$111*$J$111,3)</f>
        <v>154</v>
      </c>
      <c r="L111" s="63"/>
      <c r="M111" s="64"/>
      <c r="N111" s="31">
        <f>ROUND($M$111+$L$111,2)</f>
        <v>0</v>
      </c>
      <c r="O111" s="28">
        <f>ROUND($I$111*$L$111,2)</f>
        <v>0</v>
      </c>
      <c r="P111" s="28">
        <f>ROUND($K$111*$M$111,2)</f>
        <v>0</v>
      </c>
      <c r="Q111" s="28">
        <f>ROUND($P$111+$O$111,2)</f>
        <v>0</v>
      </c>
      <c r="R111" s="30" t="s">
        <v>152</v>
      </c>
      <c r="S111" s="69"/>
    </row>
    <row r="112" spans="1:19" s="1" customFormat="1" ht="44.1" customHeight="1" outlineLevel="7" x14ac:dyDescent="0.2">
      <c r="A112" s="24"/>
      <c r="B112" s="25" t="s">
        <v>155</v>
      </c>
      <c r="C112" s="26" t="s">
        <v>59</v>
      </c>
      <c r="D112" s="26"/>
      <c r="E112" s="26"/>
      <c r="F112" s="26"/>
      <c r="G112" s="26"/>
      <c r="H112" s="27">
        <v>6</v>
      </c>
      <c r="I112" s="27">
        <f>$H$112</f>
        <v>6</v>
      </c>
      <c r="J112" s="29">
        <v>1</v>
      </c>
      <c r="K112" s="28">
        <f>ROUND($I$112*$J$112,3)</f>
        <v>6</v>
      </c>
      <c r="L112" s="63"/>
      <c r="M112" s="64"/>
      <c r="N112" s="31">
        <f>ROUND($M$112+$L$112,2)</f>
        <v>0</v>
      </c>
      <c r="O112" s="28">
        <f>ROUND($I$112*$L$112,2)</f>
        <v>0</v>
      </c>
      <c r="P112" s="28">
        <f>ROUND($K$112*$M$112,2)</f>
        <v>0</v>
      </c>
      <c r="Q112" s="28">
        <f>ROUND($P$112+$O$112,2)</f>
        <v>0</v>
      </c>
      <c r="R112" s="30" t="s">
        <v>152</v>
      </c>
      <c r="S112" s="69"/>
    </row>
    <row r="113" spans="1:19" s="1" customFormat="1" ht="44.1" customHeight="1" outlineLevel="7" x14ac:dyDescent="0.2">
      <c r="A113" s="24"/>
      <c r="B113" s="25" t="s">
        <v>156</v>
      </c>
      <c r="C113" s="26" t="s">
        <v>59</v>
      </c>
      <c r="D113" s="26"/>
      <c r="E113" s="26"/>
      <c r="F113" s="26"/>
      <c r="G113" s="26"/>
      <c r="H113" s="27">
        <v>7</v>
      </c>
      <c r="I113" s="27">
        <f>$H$113</f>
        <v>7</v>
      </c>
      <c r="J113" s="29">
        <v>1</v>
      </c>
      <c r="K113" s="28">
        <f>ROUND($I$113*$J$113,3)</f>
        <v>7</v>
      </c>
      <c r="L113" s="63"/>
      <c r="M113" s="64"/>
      <c r="N113" s="31">
        <f>ROUND($M$113+$L$113,2)</f>
        <v>0</v>
      </c>
      <c r="O113" s="28">
        <f>ROUND($I$113*$L$113,2)</f>
        <v>0</v>
      </c>
      <c r="P113" s="28">
        <f>ROUND($K$113*$M$113,2)</f>
        <v>0</v>
      </c>
      <c r="Q113" s="28">
        <f>ROUND($P$113+$O$113,2)</f>
        <v>0</v>
      </c>
      <c r="R113" s="30" t="s">
        <v>152</v>
      </c>
      <c r="S113" s="69"/>
    </row>
    <row r="114" spans="1:19" s="1" customFormat="1" ht="44.1" customHeight="1" outlineLevel="7" x14ac:dyDescent="0.2">
      <c r="A114" s="24"/>
      <c r="B114" s="25" t="s">
        <v>157</v>
      </c>
      <c r="C114" s="26" t="s">
        <v>59</v>
      </c>
      <c r="D114" s="26"/>
      <c r="E114" s="26"/>
      <c r="F114" s="26"/>
      <c r="G114" s="26"/>
      <c r="H114" s="27">
        <v>5</v>
      </c>
      <c r="I114" s="27">
        <f>$H$114</f>
        <v>5</v>
      </c>
      <c r="J114" s="29">
        <v>1</v>
      </c>
      <c r="K114" s="28">
        <f>ROUND($I$114*$J$114,3)</f>
        <v>5</v>
      </c>
      <c r="L114" s="63"/>
      <c r="M114" s="64"/>
      <c r="N114" s="31">
        <f>ROUND($M$114+$L$114,2)</f>
        <v>0</v>
      </c>
      <c r="O114" s="28">
        <f>ROUND($I$114*$L$114,2)</f>
        <v>0</v>
      </c>
      <c r="P114" s="28">
        <f>ROUND($K$114*$M$114,2)</f>
        <v>0</v>
      </c>
      <c r="Q114" s="28">
        <f>ROUND($P$114+$O$114,2)</f>
        <v>0</v>
      </c>
      <c r="R114" s="30" t="s">
        <v>152</v>
      </c>
      <c r="S114" s="69"/>
    </row>
    <row r="115" spans="1:19" s="1" customFormat="1" ht="12" customHeight="1" outlineLevel="5" x14ac:dyDescent="0.2">
      <c r="A115" s="7"/>
      <c r="B115" s="8" t="s">
        <v>158</v>
      </c>
      <c r="C115" s="9"/>
      <c r="D115" s="9"/>
      <c r="E115" s="9"/>
      <c r="F115" s="9"/>
      <c r="G115" s="9"/>
      <c r="H115" s="10"/>
      <c r="I115" s="10"/>
      <c r="J115" s="10"/>
      <c r="K115" s="10"/>
      <c r="L115" s="62"/>
      <c r="M115" s="62"/>
      <c r="N115" s="10"/>
      <c r="O115" s="10">
        <f>ROUND($O$116,2)</f>
        <v>0</v>
      </c>
      <c r="P115" s="10">
        <f>ROUND($P$116,2)</f>
        <v>0</v>
      </c>
      <c r="Q115" s="10">
        <f>ROUND($Q$116,2)</f>
        <v>0</v>
      </c>
      <c r="R115" s="10"/>
      <c r="S115" s="62"/>
    </row>
    <row r="116" spans="1:19" s="1" customFormat="1" ht="44.1" customHeight="1" outlineLevel="6" x14ac:dyDescent="0.2">
      <c r="A116" s="24"/>
      <c r="B116" s="25" t="s">
        <v>159</v>
      </c>
      <c r="C116" s="26" t="s">
        <v>121</v>
      </c>
      <c r="D116" s="26"/>
      <c r="E116" s="26"/>
      <c r="F116" s="26"/>
      <c r="G116" s="26"/>
      <c r="H116" s="27">
        <v>1</v>
      </c>
      <c r="I116" s="27">
        <f>$H$116</f>
        <v>1</v>
      </c>
      <c r="J116" s="29">
        <v>1</v>
      </c>
      <c r="K116" s="28">
        <f>ROUND($I$116*$J$116,3)</f>
        <v>1</v>
      </c>
      <c r="L116" s="65"/>
      <c r="M116" s="64"/>
      <c r="N116" s="57">
        <f>ROUND($M$116+$L$116,2)</f>
        <v>0</v>
      </c>
      <c r="O116" s="28">
        <f>ROUND($I$116*$L$116,2)</f>
        <v>0</v>
      </c>
      <c r="P116" s="28">
        <f>ROUND($K$116*$M$116,2)</f>
        <v>0</v>
      </c>
      <c r="Q116" s="28">
        <f>ROUND($P$116+$O$116,2)</f>
        <v>0</v>
      </c>
      <c r="R116" s="30" t="s">
        <v>160</v>
      </c>
      <c r="S116" s="69"/>
    </row>
    <row r="117" spans="1:19" s="1" customFormat="1" ht="12" customHeight="1" outlineLevel="5" x14ac:dyDescent="0.2">
      <c r="A117" s="7"/>
      <c r="B117" s="8" t="s">
        <v>161</v>
      </c>
      <c r="C117" s="9"/>
      <c r="D117" s="9"/>
      <c r="E117" s="9"/>
      <c r="F117" s="9"/>
      <c r="G117" s="9"/>
      <c r="H117" s="10"/>
      <c r="I117" s="10"/>
      <c r="J117" s="10"/>
      <c r="K117" s="10"/>
      <c r="L117" s="62"/>
      <c r="M117" s="62"/>
      <c r="N117" s="10"/>
      <c r="O117" s="10">
        <f>ROUND($O$120+$O$121+$O$122+$O$123+$O$124,2)</f>
        <v>0</v>
      </c>
      <c r="P117" s="10">
        <f>ROUND($P$120+$P$121+$P$122+$P$123+$P$124,2)</f>
        <v>0</v>
      </c>
      <c r="Q117" s="10">
        <f>ROUND($Q$120+$Q$121+$Q$122+$Q$123+$Q$124,2)</f>
        <v>0</v>
      </c>
      <c r="R117" s="10"/>
      <c r="S117" s="62"/>
    </row>
    <row r="118" spans="1:19" s="1" customFormat="1" ht="12" customHeight="1" outlineLevel="6" x14ac:dyDescent="0.2">
      <c r="A118" s="7"/>
      <c r="B118" s="8" t="s">
        <v>162</v>
      </c>
      <c r="C118" s="9"/>
      <c r="D118" s="9"/>
      <c r="E118" s="9"/>
      <c r="F118" s="9"/>
      <c r="G118" s="9"/>
      <c r="H118" s="10"/>
      <c r="I118" s="10"/>
      <c r="J118" s="10"/>
      <c r="K118" s="10"/>
      <c r="L118" s="62"/>
      <c r="M118" s="62"/>
      <c r="N118" s="10"/>
      <c r="O118" s="10">
        <f>ROUND($O$120+$O$121+$O$122+$O$123+$O$124,2)</f>
        <v>0</v>
      </c>
      <c r="P118" s="10">
        <f>ROUND($P$120+$P$121+$P$122+$P$123+$P$124,2)</f>
        <v>0</v>
      </c>
      <c r="Q118" s="10">
        <f>ROUND($Q$120+$Q$121+$Q$122+$Q$123+$Q$124,2)</f>
        <v>0</v>
      </c>
      <c r="R118" s="10"/>
      <c r="S118" s="62"/>
    </row>
    <row r="119" spans="1:19" s="11" customFormat="1" ht="11.1" customHeight="1" outlineLevel="7" x14ac:dyDescent="0.15">
      <c r="A119" s="12">
        <v>79</v>
      </c>
      <c r="B119" s="13" t="s">
        <v>163</v>
      </c>
      <c r="C119" s="14" t="s">
        <v>49</v>
      </c>
      <c r="D119" s="14"/>
      <c r="E119" s="14"/>
      <c r="F119" s="14"/>
      <c r="G119" s="14"/>
      <c r="H119" s="15">
        <v>5</v>
      </c>
      <c r="I119" s="15">
        <v>5</v>
      </c>
      <c r="J119" s="16"/>
      <c r="K119" s="16">
        <f>$K$120</f>
        <v>5</v>
      </c>
      <c r="L119" s="61"/>
      <c r="M119" s="61"/>
      <c r="N119" s="16">
        <f>ROUND($Q$119/$K$119,2)</f>
        <v>0</v>
      </c>
      <c r="O119" s="16">
        <f>ROUND($O$120+$O$121+$O$122+$O$123+$O$124,2)</f>
        <v>0</v>
      </c>
      <c r="P119" s="16">
        <f>ROUND($P$120+$P$121+$P$122+$P$123+$P$124,2)</f>
        <v>0</v>
      </c>
      <c r="Q119" s="16">
        <f>ROUND($Q$120+$Q$121+$Q$122+$Q$123+$Q$124,2)</f>
        <v>0</v>
      </c>
      <c r="R119" s="17"/>
      <c r="S119" s="67"/>
    </row>
    <row r="120" spans="1:19" s="18" customFormat="1" ht="11.1" customHeight="1" outlineLevel="7" x14ac:dyDescent="0.2">
      <c r="A120" s="19"/>
      <c r="B120" s="20" t="s">
        <v>22</v>
      </c>
      <c r="C120" s="21" t="s">
        <v>49</v>
      </c>
      <c r="D120" s="21"/>
      <c r="E120" s="21"/>
      <c r="F120" s="21"/>
      <c r="G120" s="21"/>
      <c r="H120" s="22">
        <v>5</v>
      </c>
      <c r="I120" s="22">
        <f>$H$120</f>
        <v>5</v>
      </c>
      <c r="J120" s="22">
        <v>1</v>
      </c>
      <c r="K120" s="23">
        <f>ROUND($I$120*$J$120,3)</f>
        <v>5</v>
      </c>
      <c r="L120" s="59"/>
      <c r="M120" s="60"/>
      <c r="N120" s="56">
        <f>ROUND($M$120+$L$120,2)</f>
        <v>0</v>
      </c>
      <c r="O120" s="23">
        <f>ROUND($I$120*$L$120,2)</f>
        <v>0</v>
      </c>
      <c r="P120" s="23">
        <f>ROUND($K$120*$M$120,2)</f>
        <v>0</v>
      </c>
      <c r="Q120" s="23">
        <f>ROUND($P$120+$O$120,2)</f>
        <v>0</v>
      </c>
      <c r="R120" s="23"/>
      <c r="S120" s="68"/>
    </row>
    <row r="121" spans="1:19" s="1" customFormat="1" ht="21.95" customHeight="1" outlineLevel="7" x14ac:dyDescent="0.2">
      <c r="A121" s="24"/>
      <c r="B121" s="25" t="s">
        <v>164</v>
      </c>
      <c r="C121" s="26" t="s">
        <v>57</v>
      </c>
      <c r="D121" s="26"/>
      <c r="E121" s="26"/>
      <c r="F121" s="26"/>
      <c r="G121" s="26"/>
      <c r="H121" s="27">
        <v>5</v>
      </c>
      <c r="I121" s="27">
        <f>$H$121</f>
        <v>5</v>
      </c>
      <c r="J121" s="29">
        <v>1</v>
      </c>
      <c r="K121" s="28">
        <f>ROUND($I$121*$J$121,3)</f>
        <v>5</v>
      </c>
      <c r="L121" s="64"/>
      <c r="M121" s="64"/>
      <c r="N121" s="28">
        <f>ROUND($M$121+$L$121,2)</f>
        <v>0</v>
      </c>
      <c r="O121" s="28">
        <f>ROUND($I$121*$L$121,2)</f>
        <v>0</v>
      </c>
      <c r="P121" s="28">
        <f>ROUND($K$121*$M$121,2)</f>
        <v>0</v>
      </c>
      <c r="Q121" s="28">
        <f>ROUND($P$121+$O$121,2)</f>
        <v>0</v>
      </c>
      <c r="R121" s="30"/>
      <c r="S121" s="69"/>
    </row>
    <row r="122" spans="1:19" s="1" customFormat="1" ht="11.1" customHeight="1" outlineLevel="7" x14ac:dyDescent="0.2">
      <c r="A122" s="24"/>
      <c r="B122" s="25" t="s">
        <v>165</v>
      </c>
      <c r="C122" s="26" t="s">
        <v>57</v>
      </c>
      <c r="D122" s="26"/>
      <c r="E122" s="26"/>
      <c r="F122" s="26"/>
      <c r="G122" s="26"/>
      <c r="H122" s="27">
        <v>5</v>
      </c>
      <c r="I122" s="27">
        <f>$H$122</f>
        <v>5</v>
      </c>
      <c r="J122" s="29">
        <v>1</v>
      </c>
      <c r="K122" s="28">
        <f>ROUND($I$122*$J$122,3)</f>
        <v>5</v>
      </c>
      <c r="L122" s="64"/>
      <c r="M122" s="64"/>
      <c r="N122" s="28">
        <f>ROUND($M$122+$L$122,2)</f>
        <v>0</v>
      </c>
      <c r="O122" s="28">
        <f>ROUND($I$122*$L$122,2)</f>
        <v>0</v>
      </c>
      <c r="P122" s="28">
        <f>ROUND($K$122*$M$122,2)</f>
        <v>0</v>
      </c>
      <c r="Q122" s="28">
        <f>ROUND($P$122+$O$122,2)</f>
        <v>0</v>
      </c>
      <c r="R122" s="30"/>
      <c r="S122" s="69"/>
    </row>
    <row r="123" spans="1:19" s="1" customFormat="1" ht="11.1" customHeight="1" outlineLevel="7" x14ac:dyDescent="0.2">
      <c r="A123" s="24"/>
      <c r="B123" s="25" t="s">
        <v>166</v>
      </c>
      <c r="C123" s="26" t="s">
        <v>57</v>
      </c>
      <c r="D123" s="26"/>
      <c r="E123" s="26"/>
      <c r="F123" s="26"/>
      <c r="G123" s="26"/>
      <c r="H123" s="27">
        <v>5</v>
      </c>
      <c r="I123" s="27">
        <f>$H$123</f>
        <v>5</v>
      </c>
      <c r="J123" s="29">
        <v>1</v>
      </c>
      <c r="K123" s="28">
        <f>ROUND($I$123*$J$123,3)</f>
        <v>5</v>
      </c>
      <c r="L123" s="64"/>
      <c r="M123" s="64"/>
      <c r="N123" s="28">
        <f>ROUND($M$123+$L$123,2)</f>
        <v>0</v>
      </c>
      <c r="O123" s="28">
        <f>ROUND($I$123*$L$123,2)</f>
        <v>0</v>
      </c>
      <c r="P123" s="28">
        <f>ROUND($K$123*$M$123,2)</f>
        <v>0</v>
      </c>
      <c r="Q123" s="28">
        <f>ROUND($P$123+$O$123,2)</f>
        <v>0</v>
      </c>
      <c r="R123" s="30"/>
      <c r="S123" s="69"/>
    </row>
    <row r="124" spans="1:19" s="1" customFormat="1" ht="21.95" customHeight="1" outlineLevel="7" x14ac:dyDescent="0.2">
      <c r="A124" s="24"/>
      <c r="B124" s="25" t="s">
        <v>167</v>
      </c>
      <c r="C124" s="26" t="s">
        <v>59</v>
      </c>
      <c r="D124" s="26"/>
      <c r="E124" s="26"/>
      <c r="F124" s="26"/>
      <c r="G124" s="26"/>
      <c r="H124" s="27">
        <v>100</v>
      </c>
      <c r="I124" s="27">
        <f>$H$124</f>
        <v>100</v>
      </c>
      <c r="J124" s="29">
        <v>1</v>
      </c>
      <c r="K124" s="28">
        <f>ROUND($I$124*$J$124,3)</f>
        <v>100</v>
      </c>
      <c r="L124" s="64"/>
      <c r="M124" s="64"/>
      <c r="N124" s="28">
        <f>ROUND($M$124+$L$124,2)</f>
        <v>0</v>
      </c>
      <c r="O124" s="28">
        <f>ROUND($I$124*$L$124,2)</f>
        <v>0</v>
      </c>
      <c r="P124" s="28">
        <f>ROUND($K$124*$M$124,2)</f>
        <v>0</v>
      </c>
      <c r="Q124" s="28">
        <f>ROUND($P$124+$O$124,2)</f>
        <v>0</v>
      </c>
      <c r="R124" s="30" t="s">
        <v>168</v>
      </c>
      <c r="S124" s="69"/>
    </row>
    <row r="125" spans="1:19" s="1" customFormat="1" ht="12" customHeight="1" outlineLevel="5" x14ac:dyDescent="0.2">
      <c r="A125" s="7"/>
      <c r="B125" s="8" t="s">
        <v>169</v>
      </c>
      <c r="C125" s="9"/>
      <c r="D125" s="9"/>
      <c r="E125" s="9"/>
      <c r="F125" s="9"/>
      <c r="G125" s="9"/>
      <c r="H125" s="10"/>
      <c r="I125" s="10"/>
      <c r="J125" s="10"/>
      <c r="K125" s="10"/>
      <c r="L125" s="62"/>
      <c r="M125" s="62"/>
      <c r="N125" s="10"/>
      <c r="O125" s="10">
        <f>ROUND($O$128+$O$129+$O$130+$O$131+$O$132+$O$133+$O$136+$O$137+$O$139+$O$140+$O$141+$O$143+$O$145+$O$146+$O$147+$O$148+$O$149+$O$150,2)</f>
        <v>0</v>
      </c>
      <c r="P125" s="10">
        <f>ROUND($P$128+$P$129+$P$130+$P$131+$P$132+$P$133+$P$136+$P$137+$P$139+$P$140+$P$141+$P$143+$P$145+$P$146+$P$147+$P$148+$P$149+$P$150,2)</f>
        <v>0</v>
      </c>
      <c r="Q125" s="10">
        <f>ROUND($Q$128+$Q$129+$Q$130+$Q$131+$Q$132+$Q$133+$Q$136+$Q$137+$Q$139+$Q$140+$Q$141+$Q$143+$Q$145+$Q$146+$Q$147+$Q$148+$Q$149+$Q$150,2)</f>
        <v>0</v>
      </c>
      <c r="R125" s="10"/>
      <c r="S125" s="62"/>
    </row>
    <row r="126" spans="1:19" s="1" customFormat="1" ht="12" customHeight="1" outlineLevel="6" x14ac:dyDescent="0.2">
      <c r="A126" s="7"/>
      <c r="B126" s="8" t="s">
        <v>170</v>
      </c>
      <c r="C126" s="9"/>
      <c r="D126" s="9"/>
      <c r="E126" s="9"/>
      <c r="F126" s="9"/>
      <c r="G126" s="9"/>
      <c r="H126" s="10"/>
      <c r="I126" s="10"/>
      <c r="J126" s="10"/>
      <c r="K126" s="10"/>
      <c r="L126" s="62"/>
      <c r="M126" s="62"/>
      <c r="N126" s="10"/>
      <c r="O126" s="10">
        <f>ROUND($O$128+$O$129+$O$130+$O$131+$O$132+$O$133,2)</f>
        <v>0</v>
      </c>
      <c r="P126" s="10">
        <f>ROUND($P$128+$P$129+$P$130+$P$131+$P$132+$P$133,2)</f>
        <v>0</v>
      </c>
      <c r="Q126" s="10">
        <f>ROUND($Q$128+$Q$129+$Q$130+$Q$131+$Q$132+$Q$133,2)</f>
        <v>0</v>
      </c>
      <c r="R126" s="10"/>
      <c r="S126" s="62"/>
    </row>
    <row r="127" spans="1:19" s="1" customFormat="1" ht="12" customHeight="1" outlineLevel="7" x14ac:dyDescent="0.2">
      <c r="A127" s="7"/>
      <c r="B127" s="8" t="s">
        <v>171</v>
      </c>
      <c r="C127" s="9"/>
      <c r="D127" s="9"/>
      <c r="E127" s="9"/>
      <c r="F127" s="9"/>
      <c r="G127" s="9"/>
      <c r="H127" s="10"/>
      <c r="I127" s="10"/>
      <c r="J127" s="10"/>
      <c r="K127" s="10"/>
      <c r="L127" s="62"/>
      <c r="M127" s="62"/>
      <c r="N127" s="10"/>
      <c r="O127" s="10">
        <f>ROUND($O$128+$O$129+$O$130+$O$131+$O$132+$O$133,2)</f>
        <v>0</v>
      </c>
      <c r="P127" s="10">
        <f>ROUND($P$128+$P$129+$P$130+$P$131+$P$132+$P$133,2)</f>
        <v>0</v>
      </c>
      <c r="Q127" s="10">
        <f>ROUND($Q$128+$Q$129+$Q$130+$Q$131+$Q$132+$Q$133,2)</f>
        <v>0</v>
      </c>
      <c r="R127" s="10"/>
      <c r="S127" s="62"/>
    </row>
    <row r="128" spans="1:19" s="1" customFormat="1" ht="33" customHeight="1" outlineLevel="7" x14ac:dyDescent="0.2">
      <c r="A128" s="24"/>
      <c r="B128" s="25" t="s">
        <v>172</v>
      </c>
      <c r="C128" s="26" t="s">
        <v>59</v>
      </c>
      <c r="D128" s="26"/>
      <c r="E128" s="26"/>
      <c r="F128" s="26"/>
      <c r="G128" s="26"/>
      <c r="H128" s="27">
        <v>200</v>
      </c>
      <c r="I128" s="27">
        <f>$H$128</f>
        <v>200</v>
      </c>
      <c r="J128" s="29">
        <v>1</v>
      </c>
      <c r="K128" s="28">
        <f>ROUND($I$128*$J$128,3)</f>
        <v>200</v>
      </c>
      <c r="L128" s="63"/>
      <c r="M128" s="64"/>
      <c r="N128" s="31">
        <f>ROUND($M$128+$L$128,2)</f>
        <v>0</v>
      </c>
      <c r="O128" s="28">
        <f>ROUND($I$128*$L$128,2)</f>
        <v>0</v>
      </c>
      <c r="P128" s="28">
        <f>ROUND($K$128*$M$128,2)</f>
        <v>0</v>
      </c>
      <c r="Q128" s="28">
        <f>ROUND($P$128+$O$128,2)</f>
        <v>0</v>
      </c>
      <c r="R128" s="30" t="s">
        <v>62</v>
      </c>
      <c r="S128" s="69"/>
    </row>
    <row r="129" spans="1:19" s="1" customFormat="1" ht="33" customHeight="1" outlineLevel="7" x14ac:dyDescent="0.2">
      <c r="A129" s="24"/>
      <c r="B129" s="25" t="s">
        <v>173</v>
      </c>
      <c r="C129" s="26" t="s">
        <v>59</v>
      </c>
      <c r="D129" s="26"/>
      <c r="E129" s="26"/>
      <c r="F129" s="26"/>
      <c r="G129" s="26"/>
      <c r="H129" s="27">
        <v>217</v>
      </c>
      <c r="I129" s="27">
        <f>$H$129</f>
        <v>217</v>
      </c>
      <c r="J129" s="29">
        <v>1</v>
      </c>
      <c r="K129" s="28">
        <f>ROUND($I$129*$J$129,3)</f>
        <v>217</v>
      </c>
      <c r="L129" s="63"/>
      <c r="M129" s="64"/>
      <c r="N129" s="31">
        <f>ROUND($M$129+$L$129,2)</f>
        <v>0</v>
      </c>
      <c r="O129" s="28">
        <f>ROUND($I$129*$L$129,2)</f>
        <v>0</v>
      </c>
      <c r="P129" s="28">
        <f>ROUND($K$129*$M$129,2)</f>
        <v>0</v>
      </c>
      <c r="Q129" s="28">
        <f>ROUND($P$129+$O$129,2)</f>
        <v>0</v>
      </c>
      <c r="R129" s="30" t="s">
        <v>62</v>
      </c>
      <c r="S129" s="69"/>
    </row>
    <row r="130" spans="1:19" s="1" customFormat="1" ht="33" customHeight="1" outlineLevel="7" x14ac:dyDescent="0.2">
      <c r="A130" s="24"/>
      <c r="B130" s="25" t="s">
        <v>174</v>
      </c>
      <c r="C130" s="26" t="s">
        <v>59</v>
      </c>
      <c r="D130" s="26"/>
      <c r="E130" s="26"/>
      <c r="F130" s="26"/>
      <c r="G130" s="26"/>
      <c r="H130" s="27">
        <v>151</v>
      </c>
      <c r="I130" s="27">
        <f>$H$130</f>
        <v>151</v>
      </c>
      <c r="J130" s="29">
        <v>1</v>
      </c>
      <c r="K130" s="28">
        <f>ROUND($I$130*$J$130,3)</f>
        <v>151</v>
      </c>
      <c r="L130" s="63"/>
      <c r="M130" s="64"/>
      <c r="N130" s="31">
        <f>ROUND($M$130+$L$130,2)</f>
        <v>0</v>
      </c>
      <c r="O130" s="28">
        <f>ROUND($I$130*$L$130,2)</f>
        <v>0</v>
      </c>
      <c r="P130" s="28">
        <f>ROUND($K$130*$M$130,2)</f>
        <v>0</v>
      </c>
      <c r="Q130" s="28">
        <f>ROUND($P$130+$O$130,2)</f>
        <v>0</v>
      </c>
      <c r="R130" s="30" t="s">
        <v>62</v>
      </c>
      <c r="S130" s="69"/>
    </row>
    <row r="131" spans="1:19" s="1" customFormat="1" ht="33" customHeight="1" outlineLevel="7" x14ac:dyDescent="0.2">
      <c r="A131" s="24"/>
      <c r="B131" s="25" t="s">
        <v>175</v>
      </c>
      <c r="C131" s="26" t="s">
        <v>59</v>
      </c>
      <c r="D131" s="26"/>
      <c r="E131" s="26"/>
      <c r="F131" s="26"/>
      <c r="G131" s="26"/>
      <c r="H131" s="27">
        <v>45</v>
      </c>
      <c r="I131" s="27">
        <f>$H$131</f>
        <v>45</v>
      </c>
      <c r="J131" s="29">
        <v>1</v>
      </c>
      <c r="K131" s="28">
        <f>ROUND($I$131*$J$131,3)</f>
        <v>45</v>
      </c>
      <c r="L131" s="63"/>
      <c r="M131" s="64"/>
      <c r="N131" s="31">
        <f>ROUND($M$131+$L$131,2)</f>
        <v>0</v>
      </c>
      <c r="O131" s="28">
        <f>ROUND($I$131*$L$131,2)</f>
        <v>0</v>
      </c>
      <c r="P131" s="28">
        <f>ROUND($K$131*$M$131,2)</f>
        <v>0</v>
      </c>
      <c r="Q131" s="28">
        <f>ROUND($P$131+$O$131,2)</f>
        <v>0</v>
      </c>
      <c r="R131" s="30" t="s">
        <v>62</v>
      </c>
      <c r="S131" s="69"/>
    </row>
    <row r="132" spans="1:19" s="1" customFormat="1" ht="33" customHeight="1" outlineLevel="7" x14ac:dyDescent="0.2">
      <c r="A132" s="24"/>
      <c r="B132" s="25" t="s">
        <v>176</v>
      </c>
      <c r="C132" s="26" t="s">
        <v>59</v>
      </c>
      <c r="D132" s="26"/>
      <c r="E132" s="26"/>
      <c r="F132" s="26"/>
      <c r="G132" s="26"/>
      <c r="H132" s="27">
        <v>2</v>
      </c>
      <c r="I132" s="27">
        <f>$H$132</f>
        <v>2</v>
      </c>
      <c r="J132" s="29">
        <v>1</v>
      </c>
      <c r="K132" s="28">
        <f>ROUND($I$132*$J$132,3)</f>
        <v>2</v>
      </c>
      <c r="L132" s="63"/>
      <c r="M132" s="64"/>
      <c r="N132" s="31">
        <f>ROUND($M$132+$L$132,2)</f>
        <v>0</v>
      </c>
      <c r="O132" s="28">
        <f>ROUND($I$132*$L$132,2)</f>
        <v>0</v>
      </c>
      <c r="P132" s="28">
        <f>ROUND($K$132*$M$132,2)</f>
        <v>0</v>
      </c>
      <c r="Q132" s="28">
        <f>ROUND($P$132+$O$132,2)</f>
        <v>0</v>
      </c>
      <c r="R132" s="30" t="s">
        <v>62</v>
      </c>
      <c r="S132" s="69"/>
    </row>
    <row r="133" spans="1:19" s="1" customFormat="1" ht="33" customHeight="1" outlineLevel="7" x14ac:dyDescent="0.2">
      <c r="A133" s="24"/>
      <c r="B133" s="25" t="s">
        <v>177</v>
      </c>
      <c r="C133" s="26" t="s">
        <v>59</v>
      </c>
      <c r="D133" s="26"/>
      <c r="E133" s="26"/>
      <c r="F133" s="26"/>
      <c r="G133" s="26"/>
      <c r="H133" s="27">
        <v>9</v>
      </c>
      <c r="I133" s="27">
        <f>$H$133</f>
        <v>9</v>
      </c>
      <c r="J133" s="29">
        <v>1</v>
      </c>
      <c r="K133" s="28">
        <f>ROUND($I$133*$J$133,3)</f>
        <v>9</v>
      </c>
      <c r="L133" s="63"/>
      <c r="M133" s="64"/>
      <c r="N133" s="31">
        <f>ROUND($M$133+$L$133,2)</f>
        <v>0</v>
      </c>
      <c r="O133" s="28">
        <f>ROUND($I$133*$L$133,2)</f>
        <v>0</v>
      </c>
      <c r="P133" s="28">
        <f>ROUND($K$133*$M$133,2)</f>
        <v>0</v>
      </c>
      <c r="Q133" s="28">
        <f>ROUND($P$133+$O$133,2)</f>
        <v>0</v>
      </c>
      <c r="R133" s="30" t="s">
        <v>62</v>
      </c>
      <c r="S133" s="69"/>
    </row>
    <row r="134" spans="1:19" s="1" customFormat="1" ht="12" customHeight="1" outlineLevel="6" x14ac:dyDescent="0.2">
      <c r="A134" s="7"/>
      <c r="B134" s="8" t="s">
        <v>178</v>
      </c>
      <c r="C134" s="9"/>
      <c r="D134" s="9"/>
      <c r="E134" s="9"/>
      <c r="F134" s="9"/>
      <c r="G134" s="9"/>
      <c r="H134" s="10"/>
      <c r="I134" s="10"/>
      <c r="J134" s="10"/>
      <c r="K134" s="10"/>
      <c r="L134" s="62"/>
      <c r="M134" s="62"/>
      <c r="N134" s="10"/>
      <c r="O134" s="10">
        <f>ROUND($O$136+$O$137+$O$139+$O$140+$O$141+$O$143+$O$145+$O$146+$O$147+$O$148+$O$149+$O$150,2)</f>
        <v>0</v>
      </c>
      <c r="P134" s="10">
        <f>ROUND($P$136+$P$137+$P$139+$P$140+$P$141+$P$143+$P$145+$P$146+$P$147+$P$148+$P$149+$P$150,2)</f>
        <v>0</v>
      </c>
      <c r="Q134" s="10">
        <f>ROUND($Q$136+$Q$137+$Q$139+$Q$140+$Q$141+$Q$143+$Q$145+$Q$146+$Q$147+$Q$148+$Q$149+$Q$150,2)</f>
        <v>0</v>
      </c>
      <c r="R134" s="10"/>
      <c r="S134" s="62"/>
    </row>
    <row r="135" spans="1:19" s="1" customFormat="1" ht="12" customHeight="1" outlineLevel="7" x14ac:dyDescent="0.2">
      <c r="A135" s="7"/>
      <c r="B135" s="8" t="s">
        <v>179</v>
      </c>
      <c r="C135" s="9"/>
      <c r="D135" s="9"/>
      <c r="E135" s="9"/>
      <c r="F135" s="9"/>
      <c r="G135" s="9"/>
      <c r="H135" s="10"/>
      <c r="I135" s="10"/>
      <c r="J135" s="10"/>
      <c r="K135" s="10"/>
      <c r="L135" s="62"/>
      <c r="M135" s="62"/>
      <c r="N135" s="10"/>
      <c r="O135" s="10">
        <f>ROUND($O$136+$O$137,2)</f>
        <v>0</v>
      </c>
      <c r="P135" s="10">
        <f>ROUND($P$136+$P$137,2)</f>
        <v>0</v>
      </c>
      <c r="Q135" s="10">
        <f>ROUND($Q$136+$Q$137,2)</f>
        <v>0</v>
      </c>
      <c r="R135" s="10"/>
      <c r="S135" s="62"/>
    </row>
    <row r="136" spans="1:19" s="1" customFormat="1" ht="11.1" customHeight="1" outlineLevel="7" x14ac:dyDescent="0.2">
      <c r="A136" s="24"/>
      <c r="B136" s="25" t="s">
        <v>180</v>
      </c>
      <c r="C136" s="26" t="s">
        <v>57</v>
      </c>
      <c r="D136" s="26" t="s">
        <v>144</v>
      </c>
      <c r="E136" s="26"/>
      <c r="F136" s="26"/>
      <c r="G136" s="26"/>
      <c r="H136" s="27">
        <v>1</v>
      </c>
      <c r="I136" s="27">
        <f>$H$136</f>
        <v>1</v>
      </c>
      <c r="J136" s="29">
        <v>1</v>
      </c>
      <c r="K136" s="28">
        <f>ROUND($I$136*$J$136,3)</f>
        <v>1</v>
      </c>
      <c r="L136" s="63"/>
      <c r="M136" s="64"/>
      <c r="N136" s="31">
        <f>ROUND($M$136+$L$136,2)</f>
        <v>0</v>
      </c>
      <c r="O136" s="28">
        <f>ROUND($I$136*$L$136,2)</f>
        <v>0</v>
      </c>
      <c r="P136" s="28">
        <f>ROUND($K$136*$M$136,2)</f>
        <v>0</v>
      </c>
      <c r="Q136" s="28">
        <f>ROUND($P$136+$O$136,2)</f>
        <v>0</v>
      </c>
      <c r="R136" s="30"/>
      <c r="S136" s="69"/>
    </row>
    <row r="137" spans="1:19" s="1" customFormat="1" ht="11.1" customHeight="1" outlineLevel="7" x14ac:dyDescent="0.2">
      <c r="A137" s="24"/>
      <c r="B137" s="25" t="s">
        <v>181</v>
      </c>
      <c r="C137" s="26" t="s">
        <v>57</v>
      </c>
      <c r="D137" s="26"/>
      <c r="E137" s="26"/>
      <c r="F137" s="26"/>
      <c r="G137" s="26"/>
      <c r="H137" s="27">
        <v>1</v>
      </c>
      <c r="I137" s="27">
        <f>$H$137</f>
        <v>1</v>
      </c>
      <c r="J137" s="29">
        <v>1</v>
      </c>
      <c r="K137" s="28">
        <f>ROUND($I$137*$J$137,3)</f>
        <v>1</v>
      </c>
      <c r="L137" s="63"/>
      <c r="M137" s="64"/>
      <c r="N137" s="31">
        <f>ROUND($M$137+$L$137,2)</f>
        <v>0</v>
      </c>
      <c r="O137" s="28">
        <f>ROUND($I$137*$L$137,2)</f>
        <v>0</v>
      </c>
      <c r="P137" s="28">
        <f>ROUND($K$137*$M$137,2)</f>
        <v>0</v>
      </c>
      <c r="Q137" s="28">
        <f>ROUND($P$137+$O$137,2)</f>
        <v>0</v>
      </c>
      <c r="R137" s="30"/>
      <c r="S137" s="69"/>
    </row>
    <row r="138" spans="1:19" s="1" customFormat="1" ht="12" customHeight="1" outlineLevel="7" x14ac:dyDescent="0.2">
      <c r="A138" s="7"/>
      <c r="B138" s="8" t="s">
        <v>182</v>
      </c>
      <c r="C138" s="9"/>
      <c r="D138" s="9"/>
      <c r="E138" s="9"/>
      <c r="F138" s="9"/>
      <c r="G138" s="9"/>
      <c r="H138" s="10"/>
      <c r="I138" s="10"/>
      <c r="J138" s="10"/>
      <c r="K138" s="10"/>
      <c r="L138" s="62"/>
      <c r="M138" s="62"/>
      <c r="N138" s="10"/>
      <c r="O138" s="10">
        <f>ROUND($O$139+$O$140+$O$141,2)</f>
        <v>0</v>
      </c>
      <c r="P138" s="10">
        <f>ROUND($P$139+$P$140+$P$141,2)</f>
        <v>0</v>
      </c>
      <c r="Q138" s="10">
        <f>ROUND($Q$139+$Q$140+$Q$141,2)</f>
        <v>0</v>
      </c>
      <c r="R138" s="10"/>
      <c r="S138" s="62"/>
    </row>
    <row r="139" spans="1:19" s="1" customFormat="1" ht="11.1" customHeight="1" outlineLevel="7" x14ac:dyDescent="0.2">
      <c r="A139" s="24"/>
      <c r="B139" s="25" t="s">
        <v>143</v>
      </c>
      <c r="C139" s="26" t="s">
        <v>57</v>
      </c>
      <c r="D139" s="26" t="s">
        <v>144</v>
      </c>
      <c r="E139" s="26"/>
      <c r="F139" s="26"/>
      <c r="G139" s="26"/>
      <c r="H139" s="27">
        <v>146</v>
      </c>
      <c r="I139" s="27">
        <f>$H$139</f>
        <v>146</v>
      </c>
      <c r="J139" s="29">
        <v>1</v>
      </c>
      <c r="K139" s="28">
        <f>ROUND($I$139*$J$139,3)</f>
        <v>146</v>
      </c>
      <c r="L139" s="63"/>
      <c r="M139" s="64"/>
      <c r="N139" s="31">
        <f>ROUND($M$139+$L$139,2)</f>
        <v>0</v>
      </c>
      <c r="O139" s="28">
        <f>ROUND($I$139*$L$139,2)</f>
        <v>0</v>
      </c>
      <c r="P139" s="28">
        <f>ROUND($K$139*$M$139,2)</f>
        <v>0</v>
      </c>
      <c r="Q139" s="28">
        <f>ROUND($P$139+$O$139,2)</f>
        <v>0</v>
      </c>
      <c r="R139" s="30"/>
      <c r="S139" s="69"/>
    </row>
    <row r="140" spans="1:19" s="1" customFormat="1" ht="11.1" customHeight="1" outlineLevel="7" x14ac:dyDescent="0.2">
      <c r="A140" s="24"/>
      <c r="B140" s="25" t="s">
        <v>183</v>
      </c>
      <c r="C140" s="26" t="s">
        <v>57</v>
      </c>
      <c r="D140" s="26"/>
      <c r="E140" s="26"/>
      <c r="F140" s="26"/>
      <c r="G140" s="26"/>
      <c r="H140" s="27">
        <v>1</v>
      </c>
      <c r="I140" s="27">
        <f>$H$140</f>
        <v>1</v>
      </c>
      <c r="J140" s="29">
        <v>1</v>
      </c>
      <c r="K140" s="28">
        <f>ROUND($I$140*$J$140,3)</f>
        <v>1</v>
      </c>
      <c r="L140" s="63"/>
      <c r="M140" s="64"/>
      <c r="N140" s="31">
        <f>ROUND($M$140+$L$140,2)</f>
        <v>0</v>
      </c>
      <c r="O140" s="28">
        <f>ROUND($I$140*$L$140,2)</f>
        <v>0</v>
      </c>
      <c r="P140" s="28">
        <f>ROUND($K$140*$M$140,2)</f>
        <v>0</v>
      </c>
      <c r="Q140" s="28">
        <f>ROUND($P$140+$O$140,2)</f>
        <v>0</v>
      </c>
      <c r="R140" s="30"/>
      <c r="S140" s="69"/>
    </row>
    <row r="141" spans="1:19" s="1" customFormat="1" ht="11.1" customHeight="1" outlineLevel="7" x14ac:dyDescent="0.2">
      <c r="A141" s="24"/>
      <c r="B141" s="25" t="s">
        <v>147</v>
      </c>
      <c r="C141" s="26" t="s">
        <v>57</v>
      </c>
      <c r="D141" s="26"/>
      <c r="E141" s="26"/>
      <c r="F141" s="26"/>
      <c r="G141" s="26"/>
      <c r="H141" s="27">
        <v>53</v>
      </c>
      <c r="I141" s="27">
        <f>$H$141</f>
        <v>53</v>
      </c>
      <c r="J141" s="29">
        <v>1</v>
      </c>
      <c r="K141" s="28">
        <f>ROUND($I$141*$J$141,3)</f>
        <v>53</v>
      </c>
      <c r="L141" s="63"/>
      <c r="M141" s="64"/>
      <c r="N141" s="31">
        <f>ROUND($M$141+$L$141,2)</f>
        <v>0</v>
      </c>
      <c r="O141" s="28">
        <f>ROUND($I$141*$L$141,2)</f>
        <v>0</v>
      </c>
      <c r="P141" s="28">
        <f>ROUND($K$141*$M$141,2)</f>
        <v>0</v>
      </c>
      <c r="Q141" s="28">
        <f>ROUND($P$141+$O$141,2)</f>
        <v>0</v>
      </c>
      <c r="R141" s="30"/>
      <c r="S141" s="69"/>
    </row>
    <row r="142" spans="1:19" s="1" customFormat="1" ht="12" customHeight="1" outlineLevel="7" x14ac:dyDescent="0.2">
      <c r="A142" s="7"/>
      <c r="B142" s="8" t="s">
        <v>184</v>
      </c>
      <c r="C142" s="9"/>
      <c r="D142" s="9"/>
      <c r="E142" s="9"/>
      <c r="F142" s="9"/>
      <c r="G142" s="9"/>
      <c r="H142" s="10"/>
      <c r="I142" s="10"/>
      <c r="J142" s="10"/>
      <c r="K142" s="10"/>
      <c r="L142" s="62"/>
      <c r="M142" s="62"/>
      <c r="N142" s="10"/>
      <c r="O142" s="10">
        <f>ROUND($O$143,2)</f>
        <v>0</v>
      </c>
      <c r="P142" s="10">
        <f>ROUND($P$143,2)</f>
        <v>0</v>
      </c>
      <c r="Q142" s="10">
        <f>ROUND($Q$143,2)</f>
        <v>0</v>
      </c>
      <c r="R142" s="10"/>
      <c r="S142" s="62"/>
    </row>
    <row r="143" spans="1:19" s="1" customFormat="1" ht="44.1" customHeight="1" outlineLevel="7" x14ac:dyDescent="0.2">
      <c r="A143" s="24"/>
      <c r="B143" s="25" t="s">
        <v>149</v>
      </c>
      <c r="C143" s="26" t="s">
        <v>59</v>
      </c>
      <c r="D143" s="26" t="s">
        <v>144</v>
      </c>
      <c r="E143" s="26"/>
      <c r="F143" s="26"/>
      <c r="G143" s="26"/>
      <c r="H143" s="27">
        <v>39</v>
      </c>
      <c r="I143" s="27">
        <f>$H$143</f>
        <v>39</v>
      </c>
      <c r="J143" s="29">
        <v>1</v>
      </c>
      <c r="K143" s="28">
        <f>ROUND($I$143*$J$143,3)</f>
        <v>39</v>
      </c>
      <c r="L143" s="63"/>
      <c r="M143" s="64"/>
      <c r="N143" s="31">
        <f>ROUND($M$143+$L$143,2)</f>
        <v>0</v>
      </c>
      <c r="O143" s="28">
        <f>ROUND($I$143*$L$143,2)</f>
        <v>0</v>
      </c>
      <c r="P143" s="28">
        <f>ROUND($K$143*$M$143,2)</f>
        <v>0</v>
      </c>
      <c r="Q143" s="28">
        <f>ROUND($P$143+$O$143,2)</f>
        <v>0</v>
      </c>
      <c r="R143" s="30" t="s">
        <v>68</v>
      </c>
      <c r="S143" s="69"/>
    </row>
    <row r="144" spans="1:19" s="1" customFormat="1" ht="12" customHeight="1" outlineLevel="7" x14ac:dyDescent="0.2">
      <c r="A144" s="7"/>
      <c r="B144" s="8" t="s">
        <v>185</v>
      </c>
      <c r="C144" s="9"/>
      <c r="D144" s="9"/>
      <c r="E144" s="9"/>
      <c r="F144" s="9"/>
      <c r="G144" s="9"/>
      <c r="H144" s="10"/>
      <c r="I144" s="10"/>
      <c r="J144" s="10"/>
      <c r="K144" s="10"/>
      <c r="L144" s="62"/>
      <c r="M144" s="62"/>
      <c r="N144" s="10"/>
      <c r="O144" s="10">
        <f>ROUND($O$145+$O$146+$O$147+$O$148+$O$149+$O$150,2)</f>
        <v>0</v>
      </c>
      <c r="P144" s="10">
        <f>ROUND($P$145+$P$146+$P$147+$P$148+$P$149+$P$150,2)</f>
        <v>0</v>
      </c>
      <c r="Q144" s="10">
        <f>ROUND($Q$145+$Q$146+$Q$147+$Q$148+$Q$149+$Q$150,2)</f>
        <v>0</v>
      </c>
      <c r="R144" s="10"/>
      <c r="S144" s="62"/>
    </row>
    <row r="145" spans="1:19" s="1" customFormat="1" ht="44.1" customHeight="1" outlineLevel="7" x14ac:dyDescent="0.2">
      <c r="A145" s="24"/>
      <c r="B145" s="25" t="s">
        <v>151</v>
      </c>
      <c r="C145" s="26" t="s">
        <v>59</v>
      </c>
      <c r="D145" s="26" t="s">
        <v>144</v>
      </c>
      <c r="E145" s="26"/>
      <c r="F145" s="26"/>
      <c r="G145" s="26"/>
      <c r="H145" s="27">
        <v>161</v>
      </c>
      <c r="I145" s="27">
        <f>$H$145</f>
        <v>161</v>
      </c>
      <c r="J145" s="29">
        <v>1</v>
      </c>
      <c r="K145" s="28">
        <f>ROUND($I$145*$J$145,3)</f>
        <v>161</v>
      </c>
      <c r="L145" s="63"/>
      <c r="M145" s="64"/>
      <c r="N145" s="31">
        <f>ROUND($M$145+$L$145,2)</f>
        <v>0</v>
      </c>
      <c r="O145" s="28">
        <f>ROUND($I$145*$L$145,2)</f>
        <v>0</v>
      </c>
      <c r="P145" s="28">
        <f>ROUND($K$145*$M$145,2)</f>
        <v>0</v>
      </c>
      <c r="Q145" s="28">
        <f>ROUND($P$145+$O$145,2)</f>
        <v>0</v>
      </c>
      <c r="R145" s="30" t="s">
        <v>152</v>
      </c>
      <c r="S145" s="69"/>
    </row>
    <row r="146" spans="1:19" s="1" customFormat="1" ht="44.1" customHeight="1" outlineLevel="7" x14ac:dyDescent="0.2">
      <c r="A146" s="24"/>
      <c r="B146" s="25" t="s">
        <v>153</v>
      </c>
      <c r="C146" s="26" t="s">
        <v>59</v>
      </c>
      <c r="D146" s="26"/>
      <c r="E146" s="26"/>
      <c r="F146" s="26"/>
      <c r="G146" s="26"/>
      <c r="H146" s="27">
        <v>217</v>
      </c>
      <c r="I146" s="27">
        <f>$H$146</f>
        <v>217</v>
      </c>
      <c r="J146" s="29">
        <v>1</v>
      </c>
      <c r="K146" s="28">
        <f>ROUND($I$146*$J$146,3)</f>
        <v>217</v>
      </c>
      <c r="L146" s="63"/>
      <c r="M146" s="64"/>
      <c r="N146" s="31">
        <f>ROUND($M$146+$L$146,2)</f>
        <v>0</v>
      </c>
      <c r="O146" s="28">
        <f>ROUND($I$146*$L$146,2)</f>
        <v>0</v>
      </c>
      <c r="P146" s="28">
        <f>ROUND($K$146*$M$146,2)</f>
        <v>0</v>
      </c>
      <c r="Q146" s="28">
        <f>ROUND($P$146+$O$146,2)</f>
        <v>0</v>
      </c>
      <c r="R146" s="30" t="s">
        <v>152</v>
      </c>
      <c r="S146" s="69"/>
    </row>
    <row r="147" spans="1:19" s="1" customFormat="1" ht="44.1" customHeight="1" outlineLevel="7" x14ac:dyDescent="0.2">
      <c r="A147" s="24"/>
      <c r="B147" s="25" t="s">
        <v>154</v>
      </c>
      <c r="C147" s="26" t="s">
        <v>59</v>
      </c>
      <c r="D147" s="26"/>
      <c r="E147" s="26"/>
      <c r="F147" s="26"/>
      <c r="G147" s="26"/>
      <c r="H147" s="27">
        <v>151</v>
      </c>
      <c r="I147" s="27">
        <f>$H$147</f>
        <v>151</v>
      </c>
      <c r="J147" s="29">
        <v>1</v>
      </c>
      <c r="K147" s="28">
        <f>ROUND($I$147*$J$147,3)</f>
        <v>151</v>
      </c>
      <c r="L147" s="63"/>
      <c r="M147" s="64"/>
      <c r="N147" s="31">
        <f>ROUND($M$147+$L$147,2)</f>
        <v>0</v>
      </c>
      <c r="O147" s="28">
        <f>ROUND($I$147*$L$147,2)</f>
        <v>0</v>
      </c>
      <c r="P147" s="28">
        <f>ROUND($K$147*$M$147,2)</f>
        <v>0</v>
      </c>
      <c r="Q147" s="28">
        <f>ROUND($P$147+$O$147,2)</f>
        <v>0</v>
      </c>
      <c r="R147" s="30" t="s">
        <v>152</v>
      </c>
      <c r="S147" s="69"/>
    </row>
    <row r="148" spans="1:19" s="1" customFormat="1" ht="44.1" customHeight="1" outlineLevel="7" x14ac:dyDescent="0.2">
      <c r="A148" s="24"/>
      <c r="B148" s="25" t="s">
        <v>155</v>
      </c>
      <c r="C148" s="26" t="s">
        <v>59</v>
      </c>
      <c r="D148" s="26"/>
      <c r="E148" s="26"/>
      <c r="F148" s="26"/>
      <c r="G148" s="26"/>
      <c r="H148" s="27">
        <v>45</v>
      </c>
      <c r="I148" s="27">
        <f>$H$148</f>
        <v>45</v>
      </c>
      <c r="J148" s="29">
        <v>1</v>
      </c>
      <c r="K148" s="28">
        <f>ROUND($I$148*$J$148,3)</f>
        <v>45</v>
      </c>
      <c r="L148" s="63"/>
      <c r="M148" s="64"/>
      <c r="N148" s="31">
        <f>ROUND($M$148+$L$148,2)</f>
        <v>0</v>
      </c>
      <c r="O148" s="28">
        <f>ROUND($I$148*$L$148,2)</f>
        <v>0</v>
      </c>
      <c r="P148" s="28">
        <f>ROUND($K$148*$M$148,2)</f>
        <v>0</v>
      </c>
      <c r="Q148" s="28">
        <f>ROUND($P$148+$O$148,2)</f>
        <v>0</v>
      </c>
      <c r="R148" s="30" t="s">
        <v>152</v>
      </c>
      <c r="S148" s="69"/>
    </row>
    <row r="149" spans="1:19" s="1" customFormat="1" ht="44.1" customHeight="1" outlineLevel="7" x14ac:dyDescent="0.2">
      <c r="A149" s="24"/>
      <c r="B149" s="25" t="s">
        <v>156</v>
      </c>
      <c r="C149" s="26" t="s">
        <v>59</v>
      </c>
      <c r="D149" s="26"/>
      <c r="E149" s="26"/>
      <c r="F149" s="26"/>
      <c r="G149" s="26"/>
      <c r="H149" s="27">
        <v>2</v>
      </c>
      <c r="I149" s="27">
        <f>$H$149</f>
        <v>2</v>
      </c>
      <c r="J149" s="29">
        <v>1</v>
      </c>
      <c r="K149" s="28">
        <f>ROUND($I$149*$J$149,3)</f>
        <v>2</v>
      </c>
      <c r="L149" s="63"/>
      <c r="M149" s="64"/>
      <c r="N149" s="31">
        <f>ROUND($M$149+$L$149,2)</f>
        <v>0</v>
      </c>
      <c r="O149" s="28">
        <f>ROUND($I$149*$L$149,2)</f>
        <v>0</v>
      </c>
      <c r="P149" s="28">
        <f>ROUND($K$149*$M$149,2)</f>
        <v>0</v>
      </c>
      <c r="Q149" s="28">
        <f>ROUND($P$149+$O$149,2)</f>
        <v>0</v>
      </c>
      <c r="R149" s="30" t="s">
        <v>152</v>
      </c>
      <c r="S149" s="69"/>
    </row>
    <row r="150" spans="1:19" s="1" customFormat="1" ht="44.1" customHeight="1" outlineLevel="7" x14ac:dyDescent="0.2">
      <c r="A150" s="24"/>
      <c r="B150" s="25" t="s">
        <v>157</v>
      </c>
      <c r="C150" s="26" t="s">
        <v>59</v>
      </c>
      <c r="D150" s="26"/>
      <c r="E150" s="26"/>
      <c r="F150" s="26"/>
      <c r="G150" s="26"/>
      <c r="H150" s="27">
        <v>9</v>
      </c>
      <c r="I150" s="27">
        <f>$H$150</f>
        <v>9</v>
      </c>
      <c r="J150" s="29">
        <v>1</v>
      </c>
      <c r="K150" s="28">
        <f>ROUND($I$150*$J$150,3)</f>
        <v>9</v>
      </c>
      <c r="L150" s="63"/>
      <c r="M150" s="64"/>
      <c r="N150" s="31">
        <f>ROUND($M$150+$L$150,2)</f>
        <v>0</v>
      </c>
      <c r="O150" s="28">
        <f>ROUND($I$150*$L$150,2)</f>
        <v>0</v>
      </c>
      <c r="P150" s="28">
        <f>ROUND($K$150*$M$150,2)</f>
        <v>0</v>
      </c>
      <c r="Q150" s="28">
        <f>ROUND($P$150+$O$150,2)</f>
        <v>0</v>
      </c>
      <c r="R150" s="30" t="s">
        <v>152</v>
      </c>
      <c r="S150" s="69"/>
    </row>
    <row r="151" spans="1:19" s="1" customFormat="1" ht="12" customHeight="1" outlineLevel="4" x14ac:dyDescent="0.2">
      <c r="A151" s="7"/>
      <c r="B151" s="8" t="s">
        <v>186</v>
      </c>
      <c r="C151" s="9"/>
      <c r="D151" s="9"/>
      <c r="E151" s="9"/>
      <c r="F151" s="9"/>
      <c r="G151" s="9"/>
      <c r="H151" s="10"/>
      <c r="I151" s="10"/>
      <c r="J151" s="10"/>
      <c r="K151" s="10"/>
      <c r="L151" s="62"/>
      <c r="M151" s="62"/>
      <c r="N151" s="10"/>
      <c r="O151" s="10">
        <f>ROUND($O$153+$O$154+$O$155+$O$156+$O$157+$O$158+$O$159+$O$160+$O$161+$O$162+$O$163+$O$164,2)</f>
        <v>0</v>
      </c>
      <c r="P151" s="10">
        <f>ROUND($P$153+$P$154+$P$155+$P$156+$P$157+$P$158+$P$159+$P$160+$P$161+$P$162+$P$163+$P$164,2)</f>
        <v>0</v>
      </c>
      <c r="Q151" s="10">
        <f>ROUND($Q$153+$Q$154+$Q$155+$Q$156+$Q$157+$Q$158+$Q$159+$Q$160+$Q$161+$Q$162+$Q$163+$Q$164,2)</f>
        <v>0</v>
      </c>
      <c r="R151" s="10"/>
      <c r="S151" s="62"/>
    </row>
    <row r="152" spans="1:19" s="1" customFormat="1" ht="12" customHeight="1" outlineLevel="5" x14ac:dyDescent="0.2">
      <c r="A152" s="7"/>
      <c r="B152" s="8" t="s">
        <v>187</v>
      </c>
      <c r="C152" s="9"/>
      <c r="D152" s="9"/>
      <c r="E152" s="9"/>
      <c r="F152" s="9"/>
      <c r="G152" s="9"/>
      <c r="H152" s="10"/>
      <c r="I152" s="10"/>
      <c r="J152" s="10"/>
      <c r="K152" s="10"/>
      <c r="L152" s="62"/>
      <c r="M152" s="62"/>
      <c r="N152" s="10"/>
      <c r="O152" s="10">
        <f>ROUND($O$153+$O$154+$O$155+$O$156+$O$157+$O$158+$O$159+$O$160+$O$161+$O$162+$O$163+$O$164,2)</f>
        <v>0</v>
      </c>
      <c r="P152" s="10">
        <f>ROUND($P$153+$P$154+$P$155+$P$156+$P$157+$P$158+$P$159+$P$160+$P$161+$P$162+$P$163+$P$164,2)</f>
        <v>0</v>
      </c>
      <c r="Q152" s="10">
        <f>ROUND($Q$153+$Q$154+$Q$155+$Q$156+$Q$157+$Q$158+$Q$159+$Q$160+$Q$161+$Q$162+$Q$163+$Q$164,2)</f>
        <v>0</v>
      </c>
      <c r="R152" s="10"/>
      <c r="S152" s="62"/>
    </row>
    <row r="153" spans="1:19" s="1" customFormat="1" ht="66.95" customHeight="1" outlineLevel="6" x14ac:dyDescent="0.2">
      <c r="A153" s="24"/>
      <c r="B153" s="25" t="s">
        <v>188</v>
      </c>
      <c r="C153" s="26" t="s">
        <v>57</v>
      </c>
      <c r="D153" s="26" t="s">
        <v>189</v>
      </c>
      <c r="E153" s="26"/>
      <c r="F153" s="26"/>
      <c r="G153" s="26"/>
      <c r="H153" s="27">
        <v>54</v>
      </c>
      <c r="I153" s="27">
        <f>$H$153</f>
        <v>54</v>
      </c>
      <c r="J153" s="29">
        <v>1</v>
      </c>
      <c r="K153" s="28">
        <f>ROUND($I$153*$J$153,3)</f>
        <v>54</v>
      </c>
      <c r="L153" s="65"/>
      <c r="M153" s="64"/>
      <c r="N153" s="57">
        <f>ROUND($M$153+$L$153,2)</f>
        <v>0</v>
      </c>
      <c r="O153" s="28">
        <f>ROUND($I$153*$L$153,2)</f>
        <v>0</v>
      </c>
      <c r="P153" s="28">
        <f>ROUND($K$153*$M$153,2)</f>
        <v>0</v>
      </c>
      <c r="Q153" s="28">
        <f>ROUND($P$153+$O$153,2)</f>
        <v>0</v>
      </c>
      <c r="R153" s="30" t="s">
        <v>190</v>
      </c>
      <c r="S153" s="69"/>
    </row>
    <row r="154" spans="1:19" s="1" customFormat="1" ht="66.95" customHeight="1" outlineLevel="6" x14ac:dyDescent="0.2">
      <c r="A154" s="24"/>
      <c r="B154" s="25" t="s">
        <v>191</v>
      </c>
      <c r="C154" s="26" t="s">
        <v>57</v>
      </c>
      <c r="D154" s="26"/>
      <c r="E154" s="26"/>
      <c r="F154" s="26"/>
      <c r="G154" s="26"/>
      <c r="H154" s="27">
        <v>5</v>
      </c>
      <c r="I154" s="27">
        <f>$H$154</f>
        <v>5</v>
      </c>
      <c r="J154" s="29">
        <v>1</v>
      </c>
      <c r="K154" s="28">
        <f>ROUND($I$154*$J$154,3)</f>
        <v>5</v>
      </c>
      <c r="L154" s="65"/>
      <c r="M154" s="64"/>
      <c r="N154" s="57">
        <f>ROUND($M$154+$L$154,2)</f>
        <v>0</v>
      </c>
      <c r="O154" s="28">
        <f>ROUND($I$154*$L$154,2)</f>
        <v>0</v>
      </c>
      <c r="P154" s="28">
        <f>ROUND($K$154*$M$154,2)</f>
        <v>0</v>
      </c>
      <c r="Q154" s="28">
        <f>ROUND($P$154+$O$154,2)</f>
        <v>0</v>
      </c>
      <c r="R154" s="30" t="s">
        <v>192</v>
      </c>
      <c r="S154" s="69"/>
    </row>
    <row r="155" spans="1:19" s="1" customFormat="1" ht="66.95" customHeight="1" outlineLevel="6" x14ac:dyDescent="0.2">
      <c r="A155" s="24"/>
      <c r="B155" s="25" t="s">
        <v>193</v>
      </c>
      <c r="C155" s="26" t="s">
        <v>121</v>
      </c>
      <c r="D155" s="26"/>
      <c r="E155" s="26"/>
      <c r="F155" s="26"/>
      <c r="G155" s="26"/>
      <c r="H155" s="27">
        <v>78</v>
      </c>
      <c r="I155" s="27">
        <f>$H$155</f>
        <v>78</v>
      </c>
      <c r="J155" s="29">
        <v>1</v>
      </c>
      <c r="K155" s="28">
        <f>ROUND($I$155*$J$155,3)</f>
        <v>78</v>
      </c>
      <c r="L155" s="65"/>
      <c r="M155" s="64"/>
      <c r="N155" s="57">
        <f>ROUND($M$155+$L$155,2)</f>
        <v>0</v>
      </c>
      <c r="O155" s="28">
        <f>ROUND($I$155*$L$155,2)</f>
        <v>0</v>
      </c>
      <c r="P155" s="28">
        <f>ROUND($K$155*$M$155,2)</f>
        <v>0</v>
      </c>
      <c r="Q155" s="28">
        <f>ROUND($P$155+$O$155,2)</f>
        <v>0</v>
      </c>
      <c r="R155" s="30" t="s">
        <v>194</v>
      </c>
      <c r="S155" s="69"/>
    </row>
    <row r="156" spans="1:19" s="1" customFormat="1" ht="66.95" customHeight="1" outlineLevel="6" x14ac:dyDescent="0.2">
      <c r="A156" s="24"/>
      <c r="B156" s="25" t="s">
        <v>195</v>
      </c>
      <c r="C156" s="26" t="s">
        <v>57</v>
      </c>
      <c r="D156" s="26"/>
      <c r="E156" s="26"/>
      <c r="F156" s="26"/>
      <c r="G156" s="26"/>
      <c r="H156" s="27">
        <v>78</v>
      </c>
      <c r="I156" s="27">
        <f>$H$156</f>
        <v>78</v>
      </c>
      <c r="J156" s="29">
        <v>1</v>
      </c>
      <c r="K156" s="28">
        <f>ROUND($I$156*$J$156,3)</f>
        <v>78</v>
      </c>
      <c r="L156" s="65"/>
      <c r="M156" s="64"/>
      <c r="N156" s="57">
        <f>ROUND($M$156+$L$156,2)</f>
        <v>0</v>
      </c>
      <c r="O156" s="28">
        <f>ROUND($I$156*$L$156,2)</f>
        <v>0</v>
      </c>
      <c r="P156" s="28">
        <f>ROUND($K$156*$M$156,2)</f>
        <v>0</v>
      </c>
      <c r="Q156" s="28">
        <f>ROUND($P$156+$O$156,2)</f>
        <v>0</v>
      </c>
      <c r="R156" s="30" t="s">
        <v>190</v>
      </c>
      <c r="S156" s="69"/>
    </row>
    <row r="157" spans="1:19" s="1" customFormat="1" ht="11.1" customHeight="1" outlineLevel="6" x14ac:dyDescent="0.2">
      <c r="A157" s="24"/>
      <c r="B157" s="25" t="s">
        <v>196</v>
      </c>
      <c r="C157" s="26" t="s">
        <v>57</v>
      </c>
      <c r="D157" s="26"/>
      <c r="E157" s="26"/>
      <c r="F157" s="26"/>
      <c r="G157" s="26"/>
      <c r="H157" s="27">
        <v>78</v>
      </c>
      <c r="I157" s="27">
        <f>$H$157</f>
        <v>78</v>
      </c>
      <c r="J157" s="29">
        <v>1</v>
      </c>
      <c r="K157" s="28">
        <f>ROUND($I$157*$J$157,3)</f>
        <v>78</v>
      </c>
      <c r="L157" s="63"/>
      <c r="M157" s="64"/>
      <c r="N157" s="31">
        <f>ROUND($M$157+$L$157,2)</f>
        <v>0</v>
      </c>
      <c r="O157" s="28">
        <f>ROUND($I$157*$L$157,2)</f>
        <v>0</v>
      </c>
      <c r="P157" s="28">
        <f>ROUND($K$157*$M$157,2)</f>
        <v>0</v>
      </c>
      <c r="Q157" s="28">
        <f>ROUND($P$157+$O$157,2)</f>
        <v>0</v>
      </c>
      <c r="R157" s="30"/>
      <c r="S157" s="69"/>
    </row>
    <row r="158" spans="1:19" s="1" customFormat="1" ht="66.95" customHeight="1" outlineLevel="6" x14ac:dyDescent="0.2">
      <c r="A158" s="24"/>
      <c r="B158" s="25" t="s">
        <v>197</v>
      </c>
      <c r="C158" s="26" t="s">
        <v>57</v>
      </c>
      <c r="D158" s="26"/>
      <c r="E158" s="26"/>
      <c r="F158" s="26"/>
      <c r="G158" s="26"/>
      <c r="H158" s="27">
        <v>8</v>
      </c>
      <c r="I158" s="27">
        <f>$H$158</f>
        <v>8</v>
      </c>
      <c r="J158" s="29">
        <v>1</v>
      </c>
      <c r="K158" s="28">
        <f>ROUND($I$158*$J$158,3)</f>
        <v>8</v>
      </c>
      <c r="L158" s="65"/>
      <c r="M158" s="64"/>
      <c r="N158" s="57">
        <f>ROUND($M$158+$L$158,2)</f>
        <v>0</v>
      </c>
      <c r="O158" s="28">
        <f>ROUND($I$158*$L$158,2)</f>
        <v>0</v>
      </c>
      <c r="P158" s="28">
        <f>ROUND($K$158*$M$158,2)</f>
        <v>0</v>
      </c>
      <c r="Q158" s="28">
        <f>ROUND($P$158+$O$158,2)</f>
        <v>0</v>
      </c>
      <c r="R158" s="30" t="s">
        <v>190</v>
      </c>
      <c r="S158" s="69"/>
    </row>
    <row r="159" spans="1:19" s="1" customFormat="1" ht="66.95" customHeight="1" outlineLevel="6" x14ac:dyDescent="0.2">
      <c r="A159" s="24"/>
      <c r="B159" s="25" t="s">
        <v>198</v>
      </c>
      <c r="C159" s="26" t="s">
        <v>57</v>
      </c>
      <c r="D159" s="26"/>
      <c r="E159" s="26"/>
      <c r="F159" s="26"/>
      <c r="G159" s="26"/>
      <c r="H159" s="27">
        <v>8</v>
      </c>
      <c r="I159" s="27">
        <f>$H$159</f>
        <v>8</v>
      </c>
      <c r="J159" s="29">
        <v>1</v>
      </c>
      <c r="K159" s="28">
        <f>ROUND($I$159*$J$159,3)</f>
        <v>8</v>
      </c>
      <c r="L159" s="65"/>
      <c r="M159" s="64"/>
      <c r="N159" s="57">
        <f>ROUND($M$159+$L$159,2)</f>
        <v>0</v>
      </c>
      <c r="O159" s="28">
        <f>ROUND($I$159*$L$159,2)</f>
        <v>0</v>
      </c>
      <c r="P159" s="28">
        <f>ROUND($K$159*$M$159,2)</f>
        <v>0</v>
      </c>
      <c r="Q159" s="28">
        <f>ROUND($P$159+$O$159,2)</f>
        <v>0</v>
      </c>
      <c r="R159" s="30" t="s">
        <v>190</v>
      </c>
      <c r="S159" s="69"/>
    </row>
    <row r="160" spans="1:19" s="1" customFormat="1" ht="66.95" customHeight="1" outlineLevel="6" x14ac:dyDescent="0.2">
      <c r="A160" s="24"/>
      <c r="B160" s="25" t="s">
        <v>199</v>
      </c>
      <c r="C160" s="26" t="s">
        <v>57</v>
      </c>
      <c r="D160" s="26"/>
      <c r="E160" s="26"/>
      <c r="F160" s="26"/>
      <c r="G160" s="26"/>
      <c r="H160" s="27">
        <v>15</v>
      </c>
      <c r="I160" s="27">
        <f>$H$160</f>
        <v>15</v>
      </c>
      <c r="J160" s="29">
        <v>1</v>
      </c>
      <c r="K160" s="28">
        <f>ROUND($I$160*$J$160,3)</f>
        <v>15</v>
      </c>
      <c r="L160" s="65"/>
      <c r="M160" s="64"/>
      <c r="N160" s="57">
        <f>ROUND($M$160+$L$160,2)</f>
        <v>0</v>
      </c>
      <c r="O160" s="28">
        <f>ROUND($I$160*$L$160,2)</f>
        <v>0</v>
      </c>
      <c r="P160" s="28">
        <f>ROUND($K$160*$M$160,2)</f>
        <v>0</v>
      </c>
      <c r="Q160" s="28">
        <f>ROUND($P$160+$O$160,2)</f>
        <v>0</v>
      </c>
      <c r="R160" s="30" t="s">
        <v>190</v>
      </c>
      <c r="S160" s="69"/>
    </row>
    <row r="161" spans="1:19" s="1" customFormat="1" ht="66.95" customHeight="1" outlineLevel="6" x14ac:dyDescent="0.2">
      <c r="A161" s="24"/>
      <c r="B161" s="25" t="s">
        <v>200</v>
      </c>
      <c r="C161" s="26" t="s">
        <v>57</v>
      </c>
      <c r="D161" s="26"/>
      <c r="E161" s="26"/>
      <c r="F161" s="26"/>
      <c r="G161" s="26"/>
      <c r="H161" s="27">
        <v>15</v>
      </c>
      <c r="I161" s="27">
        <f>$H$161</f>
        <v>15</v>
      </c>
      <c r="J161" s="29">
        <v>1</v>
      </c>
      <c r="K161" s="28">
        <f>ROUND($I$161*$J$161,3)</f>
        <v>15</v>
      </c>
      <c r="L161" s="65"/>
      <c r="M161" s="64"/>
      <c r="N161" s="57">
        <f>ROUND($M$161+$L$161,2)</f>
        <v>0</v>
      </c>
      <c r="O161" s="28">
        <f>ROUND($I$161*$L$161,2)</f>
        <v>0</v>
      </c>
      <c r="P161" s="28">
        <f>ROUND($K$161*$M$161,2)</f>
        <v>0</v>
      </c>
      <c r="Q161" s="28">
        <f>ROUND($P$161+$O$161,2)</f>
        <v>0</v>
      </c>
      <c r="R161" s="30" t="s">
        <v>190</v>
      </c>
      <c r="S161" s="69"/>
    </row>
    <row r="162" spans="1:19" s="1" customFormat="1" ht="11.1" customHeight="1" outlineLevel="6" x14ac:dyDescent="0.2">
      <c r="A162" s="24"/>
      <c r="B162" s="25" t="s">
        <v>201</v>
      </c>
      <c r="C162" s="26" t="s">
        <v>57</v>
      </c>
      <c r="D162" s="26"/>
      <c r="E162" s="26"/>
      <c r="F162" s="26"/>
      <c r="G162" s="26"/>
      <c r="H162" s="27">
        <v>15</v>
      </c>
      <c r="I162" s="27">
        <f>$H$162</f>
        <v>15</v>
      </c>
      <c r="J162" s="29">
        <v>1</v>
      </c>
      <c r="K162" s="28">
        <f>ROUND($I$162*$J$162,3)</f>
        <v>15</v>
      </c>
      <c r="L162" s="63"/>
      <c r="M162" s="64"/>
      <c r="N162" s="31">
        <f>ROUND($M$162+$L$162,2)</f>
        <v>0</v>
      </c>
      <c r="O162" s="28">
        <f>ROUND($I$162*$L$162,2)</f>
        <v>0</v>
      </c>
      <c r="P162" s="28">
        <f>ROUND($K$162*$M$162,2)</f>
        <v>0</v>
      </c>
      <c r="Q162" s="28">
        <f>ROUND($P$162+$O$162,2)</f>
        <v>0</v>
      </c>
      <c r="R162" s="30"/>
      <c r="S162" s="69"/>
    </row>
    <row r="163" spans="1:19" s="1" customFormat="1" ht="66.95" customHeight="1" outlineLevel="6" x14ac:dyDescent="0.2">
      <c r="A163" s="24"/>
      <c r="B163" s="25" t="s">
        <v>202</v>
      </c>
      <c r="C163" s="26" t="s">
        <v>57</v>
      </c>
      <c r="D163" s="26"/>
      <c r="E163" s="26"/>
      <c r="F163" s="26"/>
      <c r="G163" s="26"/>
      <c r="H163" s="27">
        <v>40</v>
      </c>
      <c r="I163" s="27">
        <f>$H$163</f>
        <v>40</v>
      </c>
      <c r="J163" s="29">
        <v>1</v>
      </c>
      <c r="K163" s="28">
        <f>ROUND($I$163*$J$163,3)</f>
        <v>40</v>
      </c>
      <c r="L163" s="65"/>
      <c r="M163" s="64"/>
      <c r="N163" s="57">
        <f>ROUND($M$163+$L$163,2)</f>
        <v>0</v>
      </c>
      <c r="O163" s="28">
        <f>ROUND($I$163*$L$163,2)</f>
        <v>0</v>
      </c>
      <c r="P163" s="28">
        <f>ROUND($K$163*$M$163,2)</f>
        <v>0</v>
      </c>
      <c r="Q163" s="28">
        <f>ROUND($P$163+$O$163,2)</f>
        <v>0</v>
      </c>
      <c r="R163" s="30" t="s">
        <v>190</v>
      </c>
      <c r="S163" s="69"/>
    </row>
    <row r="164" spans="1:19" s="1" customFormat="1" ht="66.95" customHeight="1" outlineLevel="6" x14ac:dyDescent="0.2">
      <c r="A164" s="24"/>
      <c r="B164" s="25" t="s">
        <v>73</v>
      </c>
      <c r="C164" s="26" t="s">
        <v>57</v>
      </c>
      <c r="D164" s="26"/>
      <c r="E164" s="26"/>
      <c r="F164" s="26"/>
      <c r="G164" s="26"/>
      <c r="H164" s="27">
        <v>2</v>
      </c>
      <c r="I164" s="27">
        <f>$H$164</f>
        <v>2</v>
      </c>
      <c r="J164" s="29">
        <v>1</v>
      </c>
      <c r="K164" s="28">
        <f>ROUND($I$164*$J$164,3)</f>
        <v>2</v>
      </c>
      <c r="L164" s="65"/>
      <c r="M164" s="64"/>
      <c r="N164" s="57">
        <f>ROUND($M$164+$L$164,2)</f>
        <v>0</v>
      </c>
      <c r="O164" s="28">
        <f>ROUND($I$164*$L$164,2)</f>
        <v>0</v>
      </c>
      <c r="P164" s="28">
        <f>ROUND($K$164*$M$164,2)</f>
        <v>0</v>
      </c>
      <c r="Q164" s="28">
        <f>ROUND($P$164+$O$164,2)</f>
        <v>0</v>
      </c>
      <c r="R164" s="30" t="s">
        <v>190</v>
      </c>
      <c r="S164" s="69"/>
    </row>
    <row r="165" spans="1:19" s="1" customFormat="1" ht="12" customHeight="1" outlineLevel="3" x14ac:dyDescent="0.2">
      <c r="A165" s="7"/>
      <c r="B165" s="8" t="s">
        <v>203</v>
      </c>
      <c r="C165" s="9"/>
      <c r="D165" s="9"/>
      <c r="E165" s="9"/>
      <c r="F165" s="9"/>
      <c r="G165" s="9"/>
      <c r="H165" s="10"/>
      <c r="I165" s="10"/>
      <c r="J165" s="10"/>
      <c r="K165" s="10"/>
      <c r="L165" s="62"/>
      <c r="M165" s="62"/>
      <c r="N165" s="10"/>
      <c r="O165" s="10">
        <f>ROUND($O$169+$O$170+$O$171+$O$172+$O$173+$O$174+$O$175+$O$176+$O$177+$O$179+$O$180+$O$181+$O$182+$O$183+$O$184+$O$185+$O$186+$O$187+$O$188+$O$189+$O$190+$O$191+$O$192+$O$193+$O$194+$O$195+$O$196+$O$197+$O$198+$O$199+$O$200+$O$201+$O$202+$O$203+$O$204+$O$205+$O$206+$O$207+$O$208+$O$209+$O$210+$O$211+$O$215+$O$216+$O$217+$O$219+$O$220+$O$221+$O$223+$O$225+$O$227+$O$228+$O$229+$O$230+$O$231+$O$232+$O$233+$O$234+$O$235+$O$236+$O$237+$O$238+$O$239+$O$240+$O$241+$O$242+$O$243+$O$245+$O$247+$O$248+$O$249+$O$250+$O$251+$O$252+$O$253+$O$254+$O$255+$O$256+$O$257+$O$258+$O$259+$O$260+$O$261+$O$262+$O$263+$O$264+$O$265+$O$266+$O$267+$O$268+$O$269+$O$270+$O$271+$O$272+$O$273+$O$274+$O$275+$O$276+$O$277+$O$278+$O$279+$O$280+$O$282+$O$283+$O$284+$O$285+$O$286+$O$287+$O$288+$O$289+$O$290+$O$291+$O$292+$O$293+$O$294+$O$295+$O$296+$O$297+$O$298+$O$299+$O$300+$O$301+$O$302+$O$303+$O$304+$O$305+$O$306+$O$307+$O$308+$O$310+$O$312+$O$313+$O$314+$O$315+$O$316+$O$317+$O$318+$O$319+$O$320+$O$321+$O$324+$O$327+$O$328+$O$329+$O$330+$O$331+$O$332+$O$333+$O$334+$O$336+$O$337+$O$338+$O$339+$O$340+$O$341+$O$342+$O$343+$O$344+$O$345+$O$346+$O$347+$O$348+$O$349+$O$350,2)</f>
        <v>0</v>
      </c>
      <c r="P165" s="10">
        <f>ROUND($P$169+$P$170+$P$171+$P$172+$P$173+$P$174+$P$175+$P$176+$P$177+$P$179+$P$180+$P$181+$P$182+$P$183+$P$184+$P$185+$P$186+$P$187+$P$188+$P$189+$P$190+$P$191+$P$192+$P$193+$P$194+$P$195+$P$196+$P$197+$P$198+$P$199+$P$200+$P$201+$P$202+$P$203+$P$204+$P$205+$P$206+$P$207+$P$208+$P$209+$P$210+$P$211+$P$215+$P$216+$P$217+$P$219+$P$220+$P$221+$P$223+$P$225+$P$227+$P$228+$P$229+$P$230+$P$231+$P$232+$P$233+$P$234+$P$235+$P$236+$P$237+$P$238+$P$239+$P$240+$P$241+$P$242+$P$243+$P$245+$P$247+$P$248+$P$249+$P$250+$P$251+$P$252+$P$253+$P$254+$P$255+$P$256+$P$257+$P$258+$P$259+$P$260+$P$261+$P$262+$P$263+$P$264+$P$265+$P$266+$P$267+$P$268+$P$269+$P$270+$P$271+$P$272+$P$273+$P$274+$P$275+$P$276+$P$277+$P$278+$P$279+$P$280+$P$282+$P$283+$P$284+$P$285+$P$286+$P$287+$P$288+$P$289+$P$290+$P$291+$P$292+$P$293+$P$294+$P$295+$P$296+$P$297+$P$298+$P$299+$P$300+$P$301+$P$302+$P$303+$P$304+$P$305+$P$306+$P$307+$P$308+$P$310+$P$312+$P$313+$P$314+$P$315+$P$316+$P$317+$P$318+$P$319+$P$320+$P$321+$P$324+$P$327+$P$328+$P$329+$P$330+$P$331+$P$332+$P$333+$P$334+$P$336+$P$337+$P$338+$P$339+$P$340+$P$341+$P$342+$P$343+$P$344+$P$345+$P$346+$P$347+$P$348+$P$349+$P$350,2)</f>
        <v>0</v>
      </c>
      <c r="Q165" s="10">
        <f>ROUND($Q$169+$Q$170+$Q$171+$Q$172+$Q$173+$Q$174+$Q$175+$Q$176+$Q$177+$Q$179+$Q$180+$Q$181+$Q$182+$Q$183+$Q$184+$Q$185+$Q$186+$Q$187+$Q$188+$Q$189+$Q$190+$Q$191+$Q$192+$Q$193+$Q$194+$Q$195+$Q$196+$Q$197+$Q$198+$Q$199+$Q$200+$Q$201+$Q$202+$Q$203+$Q$204+$Q$205+$Q$206+$Q$207+$Q$208+$Q$209+$Q$210+$Q$211+$Q$215+$Q$216+$Q$217+$Q$219+$Q$220+$Q$221+$Q$223+$Q$225+$Q$227+$Q$228+$Q$229+$Q$230+$Q$231+$Q$232+$Q$233+$Q$234+$Q$235+$Q$236+$Q$237+$Q$238+$Q$239+$Q$240+$Q$241+$Q$242+$Q$243+$Q$245+$Q$247+$Q$248+$Q$249+$Q$250+$Q$251+$Q$252+$Q$253+$Q$254+$Q$255+$Q$256+$Q$257+$Q$258+$Q$259+$Q$260+$Q$261+$Q$262+$Q$263+$Q$264+$Q$265+$Q$266+$Q$267+$Q$268+$Q$269+$Q$270+$Q$271+$Q$272+$Q$273+$Q$274+$Q$275+$Q$276+$Q$277+$Q$278+$Q$279+$Q$280+$Q$282+$Q$283+$Q$284+$Q$285+$Q$286+$Q$287+$Q$288+$Q$289+$Q$290+$Q$291+$Q$292+$Q$293+$Q$294+$Q$295+$Q$296+$Q$297+$Q$298+$Q$299+$Q$300+$Q$301+$Q$302+$Q$303+$Q$304+$Q$305+$Q$306+$Q$307+$Q$308+$Q$310+$Q$312+$Q$313+$Q$314+$Q$315+$Q$316+$Q$317+$Q$318+$Q$319+$Q$320+$Q$321+$Q$324+$Q$327+$Q$328+$Q$329+$Q$330+$Q$331+$Q$332+$Q$333+$Q$334+$Q$336+$Q$337+$Q$338+$Q$339+$Q$340+$Q$341+$Q$342+$Q$343+$Q$344+$Q$345+$Q$346+$Q$347+$Q$348+$Q$349+$Q$350,2)</f>
        <v>0</v>
      </c>
      <c r="R165" s="10"/>
      <c r="S165" s="62"/>
    </row>
    <row r="166" spans="1:19" s="1" customFormat="1" ht="12" customHeight="1" outlineLevel="4" x14ac:dyDescent="0.2">
      <c r="A166" s="7"/>
      <c r="B166" s="8" t="s">
        <v>204</v>
      </c>
      <c r="C166" s="9"/>
      <c r="D166" s="9"/>
      <c r="E166" s="9"/>
      <c r="F166" s="9"/>
      <c r="G166" s="9"/>
      <c r="H166" s="10"/>
      <c r="I166" s="10"/>
      <c r="J166" s="10"/>
      <c r="K166" s="10"/>
      <c r="L166" s="62"/>
      <c r="M166" s="62"/>
      <c r="N166" s="10"/>
      <c r="O166" s="10">
        <f>ROUND($O$169+$O$170+$O$171+$O$172+$O$173+$O$174+$O$175+$O$176+$O$177+$O$179+$O$180+$O$181+$O$182+$O$183+$O$184+$O$185+$O$186+$O$187+$O$188+$O$189+$O$190+$O$191+$O$192+$O$193+$O$194+$O$195+$O$196+$O$197+$O$198+$O$199+$O$200+$O$201+$O$202+$O$203+$O$204+$O$205+$O$206+$O$207+$O$208+$O$209+$O$210+$O$211+$O$215+$O$216+$O$217+$O$219+$O$220+$O$221+$O$223+$O$225+$O$227+$O$228+$O$229+$O$230+$O$231+$O$232+$O$233+$O$234+$O$235+$O$236+$O$237+$O$238+$O$239+$O$240+$O$241+$O$242+$O$243+$O$245+$O$247+$O$248+$O$249+$O$250+$O$251+$O$252+$O$253+$O$254+$O$255+$O$256+$O$257+$O$258+$O$259+$O$260+$O$261+$O$262+$O$263+$O$264+$O$265+$O$266+$O$267+$O$268+$O$269+$O$270+$O$271+$O$272+$O$273+$O$274+$O$275+$O$276+$O$277+$O$278+$O$279+$O$280+$O$282+$O$283+$O$284+$O$285+$O$286+$O$287+$O$288+$O$289+$O$290+$O$291+$O$292+$O$293+$O$294+$O$295+$O$296+$O$297+$O$298+$O$299+$O$300+$O$301+$O$302+$O$303+$O$304+$O$305+$O$306+$O$307+$O$308+$O$310+$O$312+$O$313+$O$314+$O$315+$O$316+$O$317+$O$318+$O$319+$O$320+$O$321+$O$324+$O$327+$O$328+$O$329+$O$330+$O$331+$O$332+$O$333+$O$334+$O$336+$O$337+$O$338+$O$339+$O$340+$O$341+$O$342+$O$343+$O$344+$O$345+$O$346+$O$347+$O$348+$O$349+$O$350,2)</f>
        <v>0</v>
      </c>
      <c r="P166" s="10">
        <f>ROUND($P$169+$P$170+$P$171+$P$172+$P$173+$P$174+$P$175+$P$176+$P$177+$P$179+$P$180+$P$181+$P$182+$P$183+$P$184+$P$185+$P$186+$P$187+$P$188+$P$189+$P$190+$P$191+$P$192+$P$193+$P$194+$P$195+$P$196+$P$197+$P$198+$P$199+$P$200+$P$201+$P$202+$P$203+$P$204+$P$205+$P$206+$P$207+$P$208+$P$209+$P$210+$P$211+$P$215+$P$216+$P$217+$P$219+$P$220+$P$221+$P$223+$P$225+$P$227+$P$228+$P$229+$P$230+$P$231+$P$232+$P$233+$P$234+$P$235+$P$236+$P$237+$P$238+$P$239+$P$240+$P$241+$P$242+$P$243+$P$245+$P$247+$P$248+$P$249+$P$250+$P$251+$P$252+$P$253+$P$254+$P$255+$P$256+$P$257+$P$258+$P$259+$P$260+$P$261+$P$262+$P$263+$P$264+$P$265+$P$266+$P$267+$P$268+$P$269+$P$270+$P$271+$P$272+$P$273+$P$274+$P$275+$P$276+$P$277+$P$278+$P$279+$P$280+$P$282+$P$283+$P$284+$P$285+$P$286+$P$287+$P$288+$P$289+$P$290+$P$291+$P$292+$P$293+$P$294+$P$295+$P$296+$P$297+$P$298+$P$299+$P$300+$P$301+$P$302+$P$303+$P$304+$P$305+$P$306+$P$307+$P$308+$P$310+$P$312+$P$313+$P$314+$P$315+$P$316+$P$317+$P$318+$P$319+$P$320+$P$321+$P$324+$P$327+$P$328+$P$329+$P$330+$P$331+$P$332+$P$333+$P$334+$P$336+$P$337+$P$338+$P$339+$P$340+$P$341+$P$342+$P$343+$P$344+$P$345+$P$346+$P$347+$P$348+$P$349+$P$350,2)</f>
        <v>0</v>
      </c>
      <c r="Q166" s="10">
        <f>ROUND($Q$169+$Q$170+$Q$171+$Q$172+$Q$173+$Q$174+$Q$175+$Q$176+$Q$177+$Q$179+$Q$180+$Q$181+$Q$182+$Q$183+$Q$184+$Q$185+$Q$186+$Q$187+$Q$188+$Q$189+$Q$190+$Q$191+$Q$192+$Q$193+$Q$194+$Q$195+$Q$196+$Q$197+$Q$198+$Q$199+$Q$200+$Q$201+$Q$202+$Q$203+$Q$204+$Q$205+$Q$206+$Q$207+$Q$208+$Q$209+$Q$210+$Q$211+$Q$215+$Q$216+$Q$217+$Q$219+$Q$220+$Q$221+$Q$223+$Q$225+$Q$227+$Q$228+$Q$229+$Q$230+$Q$231+$Q$232+$Q$233+$Q$234+$Q$235+$Q$236+$Q$237+$Q$238+$Q$239+$Q$240+$Q$241+$Q$242+$Q$243+$Q$245+$Q$247+$Q$248+$Q$249+$Q$250+$Q$251+$Q$252+$Q$253+$Q$254+$Q$255+$Q$256+$Q$257+$Q$258+$Q$259+$Q$260+$Q$261+$Q$262+$Q$263+$Q$264+$Q$265+$Q$266+$Q$267+$Q$268+$Q$269+$Q$270+$Q$271+$Q$272+$Q$273+$Q$274+$Q$275+$Q$276+$Q$277+$Q$278+$Q$279+$Q$280+$Q$282+$Q$283+$Q$284+$Q$285+$Q$286+$Q$287+$Q$288+$Q$289+$Q$290+$Q$291+$Q$292+$Q$293+$Q$294+$Q$295+$Q$296+$Q$297+$Q$298+$Q$299+$Q$300+$Q$301+$Q$302+$Q$303+$Q$304+$Q$305+$Q$306+$Q$307+$Q$308+$Q$310+$Q$312+$Q$313+$Q$314+$Q$315+$Q$316+$Q$317+$Q$318+$Q$319+$Q$320+$Q$321+$Q$324+$Q$327+$Q$328+$Q$329+$Q$330+$Q$331+$Q$332+$Q$333+$Q$334+$Q$336+$Q$337+$Q$338+$Q$339+$Q$340+$Q$341+$Q$342+$Q$343+$Q$344+$Q$345+$Q$346+$Q$347+$Q$348+$Q$349+$Q$350,2)</f>
        <v>0</v>
      </c>
      <c r="R166" s="10"/>
      <c r="S166" s="62"/>
    </row>
    <row r="167" spans="1:19" s="1" customFormat="1" ht="12" customHeight="1" outlineLevel="5" x14ac:dyDescent="0.2">
      <c r="A167" s="7"/>
      <c r="B167" s="8" t="s">
        <v>205</v>
      </c>
      <c r="C167" s="9"/>
      <c r="D167" s="9"/>
      <c r="E167" s="9"/>
      <c r="F167" s="9"/>
      <c r="G167" s="9"/>
      <c r="H167" s="10"/>
      <c r="I167" s="10"/>
      <c r="J167" s="10"/>
      <c r="K167" s="10"/>
      <c r="L167" s="62"/>
      <c r="M167" s="62"/>
      <c r="N167" s="10"/>
      <c r="O167" s="10">
        <f>ROUND($O$169+$O$170+$O$171+$O$172+$O$173+$O$174+$O$175+$O$176+$O$177+$O$179+$O$180+$O$181+$O$182+$O$183+$O$184+$O$185+$O$186+$O$187+$O$188+$O$189+$O$190+$O$191+$O$192+$O$193+$O$194+$O$195+$O$196+$O$197+$O$198+$O$199+$O$200+$O$201+$O$202+$O$203+$O$204+$O$205+$O$206+$O$207+$O$208+$O$209+$O$210+$O$211,2)</f>
        <v>0</v>
      </c>
      <c r="P167" s="10">
        <f>ROUND($P$169+$P$170+$P$171+$P$172+$P$173+$P$174+$P$175+$P$176+$P$177+$P$179+$P$180+$P$181+$P$182+$P$183+$P$184+$P$185+$P$186+$P$187+$P$188+$P$189+$P$190+$P$191+$P$192+$P$193+$P$194+$P$195+$P$196+$P$197+$P$198+$P$199+$P$200+$P$201+$P$202+$P$203+$P$204+$P$205+$P$206+$P$207+$P$208+$P$209+$P$210+$P$211,2)</f>
        <v>0</v>
      </c>
      <c r="Q167" s="10">
        <f>ROUND($Q$169+$Q$170+$Q$171+$Q$172+$Q$173+$Q$174+$Q$175+$Q$176+$Q$177+$Q$179+$Q$180+$Q$181+$Q$182+$Q$183+$Q$184+$Q$185+$Q$186+$Q$187+$Q$188+$Q$189+$Q$190+$Q$191+$Q$192+$Q$193+$Q$194+$Q$195+$Q$196+$Q$197+$Q$198+$Q$199+$Q$200+$Q$201+$Q$202+$Q$203+$Q$204+$Q$205+$Q$206+$Q$207+$Q$208+$Q$209+$Q$210+$Q$211,2)</f>
        <v>0</v>
      </c>
      <c r="R167" s="10"/>
      <c r="S167" s="62"/>
    </row>
    <row r="168" spans="1:19" s="1" customFormat="1" ht="12" customHeight="1" outlineLevel="6" x14ac:dyDescent="0.2">
      <c r="A168" s="7"/>
      <c r="B168" s="8" t="s">
        <v>206</v>
      </c>
      <c r="C168" s="9"/>
      <c r="D168" s="9"/>
      <c r="E168" s="9"/>
      <c r="F168" s="9"/>
      <c r="G168" s="9"/>
      <c r="H168" s="10"/>
      <c r="I168" s="10"/>
      <c r="J168" s="10"/>
      <c r="K168" s="10"/>
      <c r="L168" s="62"/>
      <c r="M168" s="62"/>
      <c r="N168" s="10"/>
      <c r="O168" s="10">
        <f>ROUND($O$169+$O$170+$O$171+$O$172+$O$173+$O$174+$O$175+$O$176+$O$177,2)</f>
        <v>0</v>
      </c>
      <c r="P168" s="10">
        <f>ROUND($P$169+$P$170+$P$171+$P$172+$P$173+$P$174+$P$175+$P$176+$P$177,2)</f>
        <v>0</v>
      </c>
      <c r="Q168" s="10">
        <f>ROUND($Q$169+$Q$170+$Q$171+$Q$172+$Q$173+$Q$174+$Q$175+$Q$176+$Q$177,2)</f>
        <v>0</v>
      </c>
      <c r="R168" s="10"/>
      <c r="S168" s="62"/>
    </row>
    <row r="169" spans="1:19" s="1" customFormat="1" ht="11.1" customHeight="1" outlineLevel="7" x14ac:dyDescent="0.2">
      <c r="A169" s="24"/>
      <c r="B169" s="25" t="s">
        <v>95</v>
      </c>
      <c r="C169" s="26" t="s">
        <v>96</v>
      </c>
      <c r="D169" s="26"/>
      <c r="E169" s="26"/>
      <c r="F169" s="26"/>
      <c r="G169" s="26"/>
      <c r="H169" s="27">
        <v>3.6429999999999998</v>
      </c>
      <c r="I169" s="27">
        <f>$H$169</f>
        <v>3.6429999999999998</v>
      </c>
      <c r="J169" s="29">
        <v>1</v>
      </c>
      <c r="K169" s="28">
        <f>ROUND($I$169*$J$169,3)</f>
        <v>3.6429999999999998</v>
      </c>
      <c r="L169" s="63"/>
      <c r="M169" s="64"/>
      <c r="N169" s="31">
        <f>ROUND($M$169+$L$169,2)</f>
        <v>0</v>
      </c>
      <c r="O169" s="28">
        <f>ROUND($I$169*$L$169,2)</f>
        <v>0</v>
      </c>
      <c r="P169" s="28">
        <f>ROUND($K$169*$M$169,2)</f>
        <v>0</v>
      </c>
      <c r="Q169" s="28">
        <f>ROUND($P$169+$O$169,2)</f>
        <v>0</v>
      </c>
      <c r="R169" s="30" t="s">
        <v>97</v>
      </c>
      <c r="S169" s="69"/>
    </row>
    <row r="170" spans="1:19" s="1" customFormat="1" ht="11.1" customHeight="1" outlineLevel="7" x14ac:dyDescent="0.2">
      <c r="A170" s="24"/>
      <c r="B170" s="25" t="s">
        <v>98</v>
      </c>
      <c r="C170" s="26" t="s">
        <v>96</v>
      </c>
      <c r="D170" s="26"/>
      <c r="E170" s="26"/>
      <c r="F170" s="26"/>
      <c r="G170" s="26"/>
      <c r="H170" s="27">
        <v>6.0720000000000001</v>
      </c>
      <c r="I170" s="27">
        <f>$H$170</f>
        <v>6.0720000000000001</v>
      </c>
      <c r="J170" s="29">
        <v>1</v>
      </c>
      <c r="K170" s="28">
        <f>ROUND($I$170*$J$170,3)</f>
        <v>6.0720000000000001</v>
      </c>
      <c r="L170" s="63"/>
      <c r="M170" s="64"/>
      <c r="N170" s="31">
        <f>ROUND($M$170+$L$170,2)</f>
        <v>0</v>
      </c>
      <c r="O170" s="28">
        <f>ROUND($I$170*$L$170,2)</f>
        <v>0</v>
      </c>
      <c r="P170" s="28">
        <f>ROUND($K$170*$M$170,2)</f>
        <v>0</v>
      </c>
      <c r="Q170" s="28">
        <f>ROUND($P$170+$O$170,2)</f>
        <v>0</v>
      </c>
      <c r="R170" s="30" t="s">
        <v>99</v>
      </c>
      <c r="S170" s="69"/>
    </row>
    <row r="171" spans="1:19" s="1" customFormat="1" ht="33" customHeight="1" outlineLevel="7" x14ac:dyDescent="0.2">
      <c r="A171" s="24"/>
      <c r="B171" s="25" t="s">
        <v>207</v>
      </c>
      <c r="C171" s="26" t="s">
        <v>59</v>
      </c>
      <c r="D171" s="26"/>
      <c r="E171" s="26"/>
      <c r="F171" s="26"/>
      <c r="G171" s="26"/>
      <c r="H171" s="27">
        <v>38</v>
      </c>
      <c r="I171" s="27">
        <f>$H$171</f>
        <v>38</v>
      </c>
      <c r="J171" s="29">
        <v>1</v>
      </c>
      <c r="K171" s="28">
        <f>ROUND($I$171*$J$171,3)</f>
        <v>38</v>
      </c>
      <c r="L171" s="63"/>
      <c r="M171" s="64"/>
      <c r="N171" s="31">
        <f>ROUND($M$171+$L$171,2)</f>
        <v>0</v>
      </c>
      <c r="O171" s="28">
        <f>ROUND($I$171*$L$171,2)</f>
        <v>0</v>
      </c>
      <c r="P171" s="28">
        <f>ROUND($K$171*$M$171,2)</f>
        <v>0</v>
      </c>
      <c r="Q171" s="28">
        <f>ROUND($P$171+$O$171,2)</f>
        <v>0</v>
      </c>
      <c r="R171" s="30" t="s">
        <v>62</v>
      </c>
      <c r="S171" s="69"/>
    </row>
    <row r="172" spans="1:19" s="1" customFormat="1" ht="33" customHeight="1" outlineLevel="7" x14ac:dyDescent="0.2">
      <c r="A172" s="24"/>
      <c r="B172" s="25" t="s">
        <v>208</v>
      </c>
      <c r="C172" s="26" t="s">
        <v>59</v>
      </c>
      <c r="D172" s="26"/>
      <c r="E172" s="26"/>
      <c r="F172" s="26"/>
      <c r="G172" s="26"/>
      <c r="H172" s="27">
        <v>305.5</v>
      </c>
      <c r="I172" s="27">
        <f>$H$172</f>
        <v>305.5</v>
      </c>
      <c r="J172" s="29">
        <v>1</v>
      </c>
      <c r="K172" s="28">
        <f>ROUND($I$172*$J$172,3)</f>
        <v>305.5</v>
      </c>
      <c r="L172" s="63"/>
      <c r="M172" s="64"/>
      <c r="N172" s="31">
        <f>ROUND($M$172+$L$172,2)</f>
        <v>0</v>
      </c>
      <c r="O172" s="28">
        <f>ROUND($I$172*$L$172,2)</f>
        <v>0</v>
      </c>
      <c r="P172" s="28">
        <f>ROUND($K$172*$M$172,2)</f>
        <v>0</v>
      </c>
      <c r="Q172" s="28">
        <f>ROUND($P$172+$O$172,2)</f>
        <v>0</v>
      </c>
      <c r="R172" s="30" t="s">
        <v>62</v>
      </c>
      <c r="S172" s="69"/>
    </row>
    <row r="173" spans="1:19" s="1" customFormat="1" ht="33" customHeight="1" outlineLevel="7" x14ac:dyDescent="0.2">
      <c r="A173" s="24"/>
      <c r="B173" s="25" t="s">
        <v>136</v>
      </c>
      <c r="C173" s="26" t="s">
        <v>59</v>
      </c>
      <c r="D173" s="26"/>
      <c r="E173" s="26"/>
      <c r="F173" s="26"/>
      <c r="G173" s="26"/>
      <c r="H173" s="27">
        <v>33</v>
      </c>
      <c r="I173" s="27">
        <f>$H$173</f>
        <v>33</v>
      </c>
      <c r="J173" s="29">
        <v>1</v>
      </c>
      <c r="K173" s="28">
        <f>ROUND($I$173*$J$173,3)</f>
        <v>33</v>
      </c>
      <c r="L173" s="63"/>
      <c r="M173" s="64"/>
      <c r="N173" s="31">
        <f>ROUND($M$173+$L$173,2)</f>
        <v>0</v>
      </c>
      <c r="O173" s="28">
        <f>ROUND($I$173*$L$173,2)</f>
        <v>0</v>
      </c>
      <c r="P173" s="28">
        <f>ROUND($K$173*$M$173,2)</f>
        <v>0</v>
      </c>
      <c r="Q173" s="28">
        <f>ROUND($P$173+$O$173,2)</f>
        <v>0</v>
      </c>
      <c r="R173" s="30" t="s">
        <v>62</v>
      </c>
      <c r="S173" s="69"/>
    </row>
    <row r="174" spans="1:19" s="1" customFormat="1" ht="33" customHeight="1" outlineLevel="7" x14ac:dyDescent="0.2">
      <c r="A174" s="24"/>
      <c r="B174" s="25" t="s">
        <v>137</v>
      </c>
      <c r="C174" s="26" t="s">
        <v>59</v>
      </c>
      <c r="D174" s="26"/>
      <c r="E174" s="26"/>
      <c r="F174" s="26"/>
      <c r="G174" s="26"/>
      <c r="H174" s="27">
        <v>53</v>
      </c>
      <c r="I174" s="27">
        <f>$H$174</f>
        <v>53</v>
      </c>
      <c r="J174" s="29">
        <v>1</v>
      </c>
      <c r="K174" s="28">
        <f>ROUND($I$174*$J$174,3)</f>
        <v>53</v>
      </c>
      <c r="L174" s="63"/>
      <c r="M174" s="64"/>
      <c r="N174" s="31">
        <f>ROUND($M$174+$L$174,2)</f>
        <v>0</v>
      </c>
      <c r="O174" s="28">
        <f>ROUND($I$174*$L$174,2)</f>
        <v>0</v>
      </c>
      <c r="P174" s="28">
        <f>ROUND($K$174*$M$174,2)</f>
        <v>0</v>
      </c>
      <c r="Q174" s="28">
        <f>ROUND($P$174+$O$174,2)</f>
        <v>0</v>
      </c>
      <c r="R174" s="30" t="s">
        <v>62</v>
      </c>
      <c r="S174" s="69"/>
    </row>
    <row r="175" spans="1:19" s="1" customFormat="1" ht="33" customHeight="1" outlineLevel="7" x14ac:dyDescent="0.2">
      <c r="A175" s="24"/>
      <c r="B175" s="25" t="s">
        <v>209</v>
      </c>
      <c r="C175" s="26" t="s">
        <v>59</v>
      </c>
      <c r="D175" s="26"/>
      <c r="E175" s="26"/>
      <c r="F175" s="26"/>
      <c r="G175" s="26"/>
      <c r="H175" s="27">
        <v>69.5</v>
      </c>
      <c r="I175" s="27">
        <f>$H$175</f>
        <v>69.5</v>
      </c>
      <c r="J175" s="29">
        <v>1</v>
      </c>
      <c r="K175" s="28">
        <f>ROUND($I$175*$J$175,3)</f>
        <v>69.5</v>
      </c>
      <c r="L175" s="63"/>
      <c r="M175" s="64"/>
      <c r="N175" s="31">
        <f>ROUND($M$175+$L$175,2)</f>
        <v>0</v>
      </c>
      <c r="O175" s="28">
        <f>ROUND($I$175*$L$175,2)</f>
        <v>0</v>
      </c>
      <c r="P175" s="28">
        <f>ROUND($K$175*$M$175,2)</f>
        <v>0</v>
      </c>
      <c r="Q175" s="28">
        <f>ROUND($P$175+$O$175,2)</f>
        <v>0</v>
      </c>
      <c r="R175" s="30" t="s">
        <v>62</v>
      </c>
      <c r="S175" s="69"/>
    </row>
    <row r="176" spans="1:19" s="1" customFormat="1" ht="33" customHeight="1" outlineLevel="7" x14ac:dyDescent="0.2">
      <c r="A176" s="24"/>
      <c r="B176" s="25" t="s">
        <v>210</v>
      </c>
      <c r="C176" s="26" t="s">
        <v>59</v>
      </c>
      <c r="D176" s="26"/>
      <c r="E176" s="26"/>
      <c r="F176" s="26"/>
      <c r="G176" s="26"/>
      <c r="H176" s="27">
        <v>329.5</v>
      </c>
      <c r="I176" s="27">
        <f>$H$176</f>
        <v>329.5</v>
      </c>
      <c r="J176" s="29">
        <v>1</v>
      </c>
      <c r="K176" s="28">
        <f>ROUND($I$176*$J$176,3)</f>
        <v>329.5</v>
      </c>
      <c r="L176" s="63"/>
      <c r="M176" s="64"/>
      <c r="N176" s="31">
        <f>ROUND($M$176+$L$176,2)</f>
        <v>0</v>
      </c>
      <c r="O176" s="28">
        <f>ROUND($I$176*$L$176,2)</f>
        <v>0</v>
      </c>
      <c r="P176" s="28">
        <f>ROUND($K$176*$M$176,2)</f>
        <v>0</v>
      </c>
      <c r="Q176" s="28">
        <f>ROUND($P$176+$O$176,2)</f>
        <v>0</v>
      </c>
      <c r="R176" s="30" t="s">
        <v>62</v>
      </c>
      <c r="S176" s="69"/>
    </row>
    <row r="177" spans="1:19" s="1" customFormat="1" ht="33" customHeight="1" outlineLevel="7" x14ac:dyDescent="0.2">
      <c r="A177" s="24"/>
      <c r="B177" s="25" t="s">
        <v>211</v>
      </c>
      <c r="C177" s="26" t="s">
        <v>59</v>
      </c>
      <c r="D177" s="26"/>
      <c r="E177" s="26"/>
      <c r="F177" s="26"/>
      <c r="G177" s="26"/>
      <c r="H177" s="27">
        <v>112</v>
      </c>
      <c r="I177" s="27">
        <f>$H$177</f>
        <v>112</v>
      </c>
      <c r="J177" s="29">
        <v>1</v>
      </c>
      <c r="K177" s="28">
        <f>ROUND($I$177*$J$177,3)</f>
        <v>112</v>
      </c>
      <c r="L177" s="63"/>
      <c r="M177" s="64"/>
      <c r="N177" s="31">
        <f>ROUND($M$177+$L$177,2)</f>
        <v>0</v>
      </c>
      <c r="O177" s="28">
        <f>ROUND($I$177*$L$177,2)</f>
        <v>0</v>
      </c>
      <c r="P177" s="28">
        <f>ROUND($K$177*$M$177,2)</f>
        <v>0</v>
      </c>
      <c r="Q177" s="28">
        <f>ROUND($P$177+$O$177,2)</f>
        <v>0</v>
      </c>
      <c r="R177" s="30" t="s">
        <v>62</v>
      </c>
      <c r="S177" s="69"/>
    </row>
    <row r="178" spans="1:19" s="1" customFormat="1" ht="12" customHeight="1" outlineLevel="6" x14ac:dyDescent="0.2">
      <c r="A178" s="7"/>
      <c r="B178" s="8" t="s">
        <v>212</v>
      </c>
      <c r="C178" s="9"/>
      <c r="D178" s="9"/>
      <c r="E178" s="9"/>
      <c r="F178" s="9"/>
      <c r="G178" s="9"/>
      <c r="H178" s="10"/>
      <c r="I178" s="10"/>
      <c r="J178" s="10"/>
      <c r="K178" s="10"/>
      <c r="L178" s="62"/>
      <c r="M178" s="62"/>
      <c r="N178" s="10"/>
      <c r="O178" s="10">
        <f>ROUND($O$179+$O$180+$O$181+$O$182+$O$183+$O$184+$O$185+$O$186+$O$187+$O$188+$O$189+$O$190+$O$191+$O$192+$O$193+$O$194+$O$195+$O$196+$O$197+$O$198+$O$199+$O$200+$O$201+$O$202+$O$203+$O$204+$O$205+$O$206+$O$207+$O$208+$O$209+$O$210+$O$211,2)</f>
        <v>0</v>
      </c>
      <c r="P178" s="10">
        <f>ROUND($P$179+$P$180+$P$181+$P$182+$P$183+$P$184+$P$185+$P$186+$P$187+$P$188+$P$189+$P$190+$P$191+$P$192+$P$193+$P$194+$P$195+$P$196+$P$197+$P$198+$P$199+$P$200+$P$201+$P$202+$P$203+$P$204+$P$205+$P$206+$P$207+$P$208+$P$209+$P$210+$P$211,2)</f>
        <v>0</v>
      </c>
      <c r="Q178" s="10">
        <f>ROUND($Q$179+$Q$180+$Q$181+$Q$182+$Q$183+$Q$184+$Q$185+$Q$186+$Q$187+$Q$188+$Q$189+$Q$190+$Q$191+$Q$192+$Q$193+$Q$194+$Q$195+$Q$196+$Q$197+$Q$198+$Q$199+$Q$200+$Q$201+$Q$202+$Q$203+$Q$204+$Q$205+$Q$206+$Q$207+$Q$208+$Q$209+$Q$210+$Q$211,2)</f>
        <v>0</v>
      </c>
      <c r="R178" s="10"/>
      <c r="S178" s="62"/>
    </row>
    <row r="179" spans="1:19" s="1" customFormat="1" ht="44.1" customHeight="1" outlineLevel="7" x14ac:dyDescent="0.2">
      <c r="A179" s="24"/>
      <c r="B179" s="25" t="s">
        <v>213</v>
      </c>
      <c r="C179" s="26" t="s">
        <v>57</v>
      </c>
      <c r="D179" s="26"/>
      <c r="E179" s="26"/>
      <c r="F179" s="26"/>
      <c r="G179" s="26"/>
      <c r="H179" s="27">
        <v>10</v>
      </c>
      <c r="I179" s="27">
        <f>$H$179</f>
        <v>10</v>
      </c>
      <c r="J179" s="29">
        <v>1</v>
      </c>
      <c r="K179" s="28">
        <f>ROUND($I$179*$J$179,3)</f>
        <v>10</v>
      </c>
      <c r="L179" s="65"/>
      <c r="M179" s="64"/>
      <c r="N179" s="57">
        <f>ROUND($M$179+$L$179,2)</f>
        <v>0</v>
      </c>
      <c r="O179" s="28">
        <f>ROUND($I$179*$L$179,2)</f>
        <v>0</v>
      </c>
      <c r="P179" s="28">
        <f>ROUND($K$179*$M$179,2)</f>
        <v>0</v>
      </c>
      <c r="Q179" s="28">
        <f>ROUND($P$179+$O$179,2)</f>
        <v>0</v>
      </c>
      <c r="R179" s="30"/>
      <c r="S179" s="69"/>
    </row>
    <row r="180" spans="1:19" s="1" customFormat="1" ht="44.1" customHeight="1" outlineLevel="7" x14ac:dyDescent="0.2">
      <c r="A180" s="24"/>
      <c r="B180" s="25" t="s">
        <v>214</v>
      </c>
      <c r="C180" s="26" t="s">
        <v>57</v>
      </c>
      <c r="D180" s="26"/>
      <c r="E180" s="26"/>
      <c r="F180" s="26"/>
      <c r="G180" s="26"/>
      <c r="H180" s="27">
        <v>1</v>
      </c>
      <c r="I180" s="27">
        <f>$H$180</f>
        <v>1</v>
      </c>
      <c r="J180" s="29">
        <v>1</v>
      </c>
      <c r="K180" s="28">
        <f>ROUND($I$180*$J$180,3)</f>
        <v>1</v>
      </c>
      <c r="L180" s="65"/>
      <c r="M180" s="64"/>
      <c r="N180" s="57">
        <f>ROUND($M$180+$L$180,2)</f>
        <v>0</v>
      </c>
      <c r="O180" s="28">
        <f>ROUND($I$180*$L$180,2)</f>
        <v>0</v>
      </c>
      <c r="P180" s="28">
        <f>ROUND($K$180*$M$180,2)</f>
        <v>0</v>
      </c>
      <c r="Q180" s="28">
        <f>ROUND($P$180+$O$180,2)</f>
        <v>0</v>
      </c>
      <c r="R180" s="30"/>
      <c r="S180" s="69"/>
    </row>
    <row r="181" spans="1:19" s="1" customFormat="1" ht="44.1" customHeight="1" outlineLevel="7" x14ac:dyDescent="0.2">
      <c r="A181" s="24"/>
      <c r="B181" s="25" t="s">
        <v>215</v>
      </c>
      <c r="C181" s="26" t="s">
        <v>57</v>
      </c>
      <c r="D181" s="26"/>
      <c r="E181" s="26"/>
      <c r="F181" s="26"/>
      <c r="G181" s="26"/>
      <c r="H181" s="27">
        <v>1</v>
      </c>
      <c r="I181" s="27">
        <f>$H$181</f>
        <v>1</v>
      </c>
      <c r="J181" s="29">
        <v>1</v>
      </c>
      <c r="K181" s="28">
        <f>ROUND($I$181*$J$181,3)</f>
        <v>1</v>
      </c>
      <c r="L181" s="65"/>
      <c r="M181" s="64"/>
      <c r="N181" s="57">
        <f>ROUND($M$181+$L$181,2)</f>
        <v>0</v>
      </c>
      <c r="O181" s="28">
        <f>ROUND($I$181*$L$181,2)</f>
        <v>0</v>
      </c>
      <c r="P181" s="28">
        <f>ROUND($K$181*$M$181,2)</f>
        <v>0</v>
      </c>
      <c r="Q181" s="28">
        <f>ROUND($P$181+$O$181,2)</f>
        <v>0</v>
      </c>
      <c r="R181" s="30"/>
      <c r="S181" s="69"/>
    </row>
    <row r="182" spans="1:19" s="1" customFormat="1" ht="44.1" customHeight="1" outlineLevel="7" x14ac:dyDescent="0.2">
      <c r="A182" s="24"/>
      <c r="B182" s="25" t="s">
        <v>216</v>
      </c>
      <c r="C182" s="26" t="s">
        <v>57</v>
      </c>
      <c r="D182" s="26"/>
      <c r="E182" s="26"/>
      <c r="F182" s="26"/>
      <c r="G182" s="26"/>
      <c r="H182" s="27">
        <v>1</v>
      </c>
      <c r="I182" s="27">
        <f>$H$182</f>
        <v>1</v>
      </c>
      <c r="J182" s="29">
        <v>1</v>
      </c>
      <c r="K182" s="28">
        <f>ROUND($I$182*$J$182,3)</f>
        <v>1</v>
      </c>
      <c r="L182" s="65"/>
      <c r="M182" s="64"/>
      <c r="N182" s="57">
        <f>ROUND($M$182+$L$182,2)</f>
        <v>0</v>
      </c>
      <c r="O182" s="28">
        <f>ROUND($I$182*$L$182,2)</f>
        <v>0</v>
      </c>
      <c r="P182" s="28">
        <f>ROUND($K$182*$M$182,2)</f>
        <v>0</v>
      </c>
      <c r="Q182" s="28">
        <f>ROUND($P$182+$O$182,2)</f>
        <v>0</v>
      </c>
      <c r="R182" s="30"/>
      <c r="S182" s="69"/>
    </row>
    <row r="183" spans="1:19" s="1" customFormat="1" ht="11.1" customHeight="1" outlineLevel="7" x14ac:dyDescent="0.2">
      <c r="A183" s="24"/>
      <c r="B183" s="25" t="s">
        <v>217</v>
      </c>
      <c r="C183" s="26" t="s">
        <v>57</v>
      </c>
      <c r="D183" s="26"/>
      <c r="E183" s="26"/>
      <c r="F183" s="26"/>
      <c r="G183" s="26"/>
      <c r="H183" s="27">
        <v>2</v>
      </c>
      <c r="I183" s="27">
        <f>$H$183</f>
        <v>2</v>
      </c>
      <c r="J183" s="29">
        <v>1</v>
      </c>
      <c r="K183" s="28">
        <f>ROUND($I$183*$J$183,3)</f>
        <v>2</v>
      </c>
      <c r="L183" s="65"/>
      <c r="M183" s="64"/>
      <c r="N183" s="57">
        <f>ROUND($M$183+$L$183,2)</f>
        <v>0</v>
      </c>
      <c r="O183" s="28">
        <f>ROUND($I$183*$L$183,2)</f>
        <v>0</v>
      </c>
      <c r="P183" s="28">
        <f>ROUND($K$183*$M$183,2)</f>
        <v>0</v>
      </c>
      <c r="Q183" s="28">
        <f>ROUND($P$183+$O$183,2)</f>
        <v>0</v>
      </c>
      <c r="R183" s="30" t="s">
        <v>218</v>
      </c>
      <c r="S183" s="69"/>
    </row>
    <row r="184" spans="1:19" s="1" customFormat="1" ht="21.95" customHeight="1" outlineLevel="7" x14ac:dyDescent="0.2">
      <c r="A184" s="24"/>
      <c r="B184" s="25" t="s">
        <v>219</v>
      </c>
      <c r="C184" s="26" t="s">
        <v>57</v>
      </c>
      <c r="D184" s="26"/>
      <c r="E184" s="26"/>
      <c r="F184" s="26"/>
      <c r="G184" s="26"/>
      <c r="H184" s="27">
        <v>1</v>
      </c>
      <c r="I184" s="27">
        <f>$H$184</f>
        <v>1</v>
      </c>
      <c r="J184" s="29">
        <v>1</v>
      </c>
      <c r="K184" s="28">
        <f>ROUND($I$184*$J$184,3)</f>
        <v>1</v>
      </c>
      <c r="L184" s="63"/>
      <c r="M184" s="64"/>
      <c r="N184" s="31">
        <f>ROUND($M$184+$L$184,2)</f>
        <v>0</v>
      </c>
      <c r="O184" s="28">
        <f>ROUND($I$184*$L$184,2)</f>
        <v>0</v>
      </c>
      <c r="P184" s="28">
        <f>ROUND($K$184*$M$184,2)</f>
        <v>0</v>
      </c>
      <c r="Q184" s="28">
        <f>ROUND($P$184+$O$184,2)</f>
        <v>0</v>
      </c>
      <c r="R184" s="30"/>
      <c r="S184" s="69"/>
    </row>
    <row r="185" spans="1:19" s="1" customFormat="1" ht="11.1" customHeight="1" outlineLevel="7" x14ac:dyDescent="0.2">
      <c r="A185" s="24"/>
      <c r="B185" s="25" t="s">
        <v>220</v>
      </c>
      <c r="C185" s="26" t="s">
        <v>57</v>
      </c>
      <c r="D185" s="26"/>
      <c r="E185" s="26"/>
      <c r="F185" s="26"/>
      <c r="G185" s="26"/>
      <c r="H185" s="27">
        <v>1</v>
      </c>
      <c r="I185" s="27">
        <f>$H$185</f>
        <v>1</v>
      </c>
      <c r="J185" s="29">
        <v>1</v>
      </c>
      <c r="K185" s="28">
        <f>ROUND($I$185*$J$185,3)</f>
        <v>1</v>
      </c>
      <c r="L185" s="63"/>
      <c r="M185" s="64"/>
      <c r="N185" s="31">
        <f>ROUND($M$185+$L$185,2)</f>
        <v>0</v>
      </c>
      <c r="O185" s="28">
        <f>ROUND($I$185*$L$185,2)</f>
        <v>0</v>
      </c>
      <c r="P185" s="28">
        <f>ROUND($K$185*$M$185,2)</f>
        <v>0</v>
      </c>
      <c r="Q185" s="28">
        <f>ROUND($P$185+$O$185,2)</f>
        <v>0</v>
      </c>
      <c r="R185" s="30"/>
      <c r="S185" s="69"/>
    </row>
    <row r="186" spans="1:19" s="1" customFormat="1" ht="11.1" customHeight="1" outlineLevel="7" x14ac:dyDescent="0.2">
      <c r="A186" s="24"/>
      <c r="B186" s="25" t="s">
        <v>90</v>
      </c>
      <c r="C186" s="26" t="s">
        <v>57</v>
      </c>
      <c r="D186" s="26"/>
      <c r="E186" s="26"/>
      <c r="F186" s="26"/>
      <c r="G186" s="26"/>
      <c r="H186" s="27">
        <v>4</v>
      </c>
      <c r="I186" s="27">
        <f>$H$186</f>
        <v>4</v>
      </c>
      <c r="J186" s="29">
        <v>1</v>
      </c>
      <c r="K186" s="28">
        <f>ROUND($I$186*$J$186,3)</f>
        <v>4</v>
      </c>
      <c r="L186" s="63"/>
      <c r="M186" s="64"/>
      <c r="N186" s="31">
        <f>ROUND($M$186+$L$186,2)</f>
        <v>0</v>
      </c>
      <c r="O186" s="28">
        <f>ROUND($I$186*$L$186,2)</f>
        <v>0</v>
      </c>
      <c r="P186" s="28">
        <f>ROUND($K$186*$M$186,2)</f>
        <v>0</v>
      </c>
      <c r="Q186" s="28">
        <f>ROUND($P$186+$O$186,2)</f>
        <v>0</v>
      </c>
      <c r="R186" s="30"/>
      <c r="S186" s="69"/>
    </row>
    <row r="187" spans="1:19" s="1" customFormat="1" ht="11.1" customHeight="1" outlineLevel="7" x14ac:dyDescent="0.2">
      <c r="A187" s="24"/>
      <c r="B187" s="25" t="s">
        <v>91</v>
      </c>
      <c r="C187" s="26" t="s">
        <v>57</v>
      </c>
      <c r="D187" s="26"/>
      <c r="E187" s="26"/>
      <c r="F187" s="26"/>
      <c r="G187" s="26"/>
      <c r="H187" s="27">
        <v>6</v>
      </c>
      <c r="I187" s="27">
        <f>$H$187</f>
        <v>6</v>
      </c>
      <c r="J187" s="29">
        <v>1</v>
      </c>
      <c r="K187" s="28">
        <f>ROUND($I$187*$J$187,3)</f>
        <v>6</v>
      </c>
      <c r="L187" s="63"/>
      <c r="M187" s="64"/>
      <c r="N187" s="31">
        <f>ROUND($M$187+$L$187,2)</f>
        <v>0</v>
      </c>
      <c r="O187" s="28">
        <f>ROUND($I$187*$L$187,2)</f>
        <v>0</v>
      </c>
      <c r="P187" s="28">
        <f>ROUND($K$187*$M$187,2)</f>
        <v>0</v>
      </c>
      <c r="Q187" s="28">
        <f>ROUND($P$187+$O$187,2)</f>
        <v>0</v>
      </c>
      <c r="R187" s="30"/>
      <c r="S187" s="69"/>
    </row>
    <row r="188" spans="1:19" s="1" customFormat="1" ht="21.95" customHeight="1" outlineLevel="7" x14ac:dyDescent="0.2">
      <c r="A188" s="24"/>
      <c r="B188" s="25" t="s">
        <v>221</v>
      </c>
      <c r="C188" s="26" t="s">
        <v>57</v>
      </c>
      <c r="D188" s="26"/>
      <c r="E188" s="26"/>
      <c r="F188" s="26"/>
      <c r="G188" s="26"/>
      <c r="H188" s="27">
        <v>1</v>
      </c>
      <c r="I188" s="27">
        <f>$H$188</f>
        <v>1</v>
      </c>
      <c r="J188" s="29">
        <v>1</v>
      </c>
      <c r="K188" s="28">
        <f>ROUND($I$188*$J$188,3)</f>
        <v>1</v>
      </c>
      <c r="L188" s="63"/>
      <c r="M188" s="64"/>
      <c r="N188" s="31">
        <f>ROUND($M$188+$L$188,2)</f>
        <v>0</v>
      </c>
      <c r="O188" s="28">
        <f>ROUND($I$188*$L$188,2)</f>
        <v>0</v>
      </c>
      <c r="P188" s="28">
        <f>ROUND($K$188*$M$188,2)</f>
        <v>0</v>
      </c>
      <c r="Q188" s="28">
        <f>ROUND($P$188+$O$188,2)</f>
        <v>0</v>
      </c>
      <c r="R188" s="30"/>
      <c r="S188" s="69"/>
    </row>
    <row r="189" spans="1:19" s="1" customFormat="1" ht="21.95" customHeight="1" outlineLevel="7" x14ac:dyDescent="0.2">
      <c r="A189" s="24"/>
      <c r="B189" s="25" t="s">
        <v>222</v>
      </c>
      <c r="C189" s="26" t="s">
        <v>57</v>
      </c>
      <c r="D189" s="26"/>
      <c r="E189" s="26"/>
      <c r="F189" s="26"/>
      <c r="G189" s="26"/>
      <c r="H189" s="27">
        <v>4</v>
      </c>
      <c r="I189" s="27">
        <f>$H$189</f>
        <v>4</v>
      </c>
      <c r="J189" s="29">
        <v>1</v>
      </c>
      <c r="K189" s="28">
        <f>ROUND($I$189*$J$189,3)</f>
        <v>4</v>
      </c>
      <c r="L189" s="63"/>
      <c r="M189" s="64"/>
      <c r="N189" s="31">
        <f>ROUND($M$189+$L$189,2)</f>
        <v>0</v>
      </c>
      <c r="O189" s="28">
        <f>ROUND($I$189*$L$189,2)</f>
        <v>0</v>
      </c>
      <c r="P189" s="28">
        <f>ROUND($K$189*$M$189,2)</f>
        <v>0</v>
      </c>
      <c r="Q189" s="28">
        <f>ROUND($P$189+$O$189,2)</f>
        <v>0</v>
      </c>
      <c r="R189" s="30" t="s">
        <v>223</v>
      </c>
      <c r="S189" s="69"/>
    </row>
    <row r="190" spans="1:19" s="1" customFormat="1" ht="21.95" customHeight="1" outlineLevel="7" x14ac:dyDescent="0.2">
      <c r="A190" s="24"/>
      <c r="B190" s="25" t="s">
        <v>224</v>
      </c>
      <c r="C190" s="26" t="s">
        <v>57</v>
      </c>
      <c r="D190" s="26"/>
      <c r="E190" s="26"/>
      <c r="F190" s="26"/>
      <c r="G190" s="26"/>
      <c r="H190" s="27">
        <v>1</v>
      </c>
      <c r="I190" s="27">
        <f>$H$190</f>
        <v>1</v>
      </c>
      <c r="J190" s="29">
        <v>1</v>
      </c>
      <c r="K190" s="28">
        <f>ROUND($I$190*$J$190,3)</f>
        <v>1</v>
      </c>
      <c r="L190" s="63"/>
      <c r="M190" s="64"/>
      <c r="N190" s="31">
        <f>ROUND($M$190+$L$190,2)</f>
        <v>0</v>
      </c>
      <c r="O190" s="28">
        <f>ROUND($I$190*$L$190,2)</f>
        <v>0</v>
      </c>
      <c r="P190" s="28">
        <f>ROUND($K$190*$M$190,2)</f>
        <v>0</v>
      </c>
      <c r="Q190" s="28">
        <f>ROUND($P$190+$O$190,2)</f>
        <v>0</v>
      </c>
      <c r="R190" s="30"/>
      <c r="S190" s="69"/>
    </row>
    <row r="191" spans="1:19" s="1" customFormat="1" ht="21.95" customHeight="1" outlineLevel="7" x14ac:dyDescent="0.2">
      <c r="A191" s="24"/>
      <c r="B191" s="25" t="s">
        <v>225</v>
      </c>
      <c r="C191" s="26" t="s">
        <v>57</v>
      </c>
      <c r="D191" s="26"/>
      <c r="E191" s="26"/>
      <c r="F191" s="26"/>
      <c r="G191" s="26"/>
      <c r="H191" s="27">
        <v>28</v>
      </c>
      <c r="I191" s="27">
        <f>$H$191</f>
        <v>28</v>
      </c>
      <c r="J191" s="29">
        <v>1</v>
      </c>
      <c r="K191" s="28">
        <f>ROUND($I$191*$J$191,3)</f>
        <v>28</v>
      </c>
      <c r="L191" s="63"/>
      <c r="M191" s="64"/>
      <c r="N191" s="31">
        <f>ROUND($M$191+$L$191,2)</f>
        <v>0</v>
      </c>
      <c r="O191" s="28">
        <f>ROUND($I$191*$L$191,2)</f>
        <v>0</v>
      </c>
      <c r="P191" s="28">
        <f>ROUND($K$191*$M$191,2)</f>
        <v>0</v>
      </c>
      <c r="Q191" s="28">
        <f>ROUND($P$191+$O$191,2)</f>
        <v>0</v>
      </c>
      <c r="R191" s="30"/>
      <c r="S191" s="69"/>
    </row>
    <row r="192" spans="1:19" s="1" customFormat="1" ht="21.95" customHeight="1" outlineLevel="7" x14ac:dyDescent="0.2">
      <c r="A192" s="24"/>
      <c r="B192" s="25" t="s">
        <v>226</v>
      </c>
      <c r="C192" s="26" t="s">
        <v>57</v>
      </c>
      <c r="D192" s="26"/>
      <c r="E192" s="26"/>
      <c r="F192" s="26"/>
      <c r="G192" s="26"/>
      <c r="H192" s="27">
        <v>16</v>
      </c>
      <c r="I192" s="27">
        <f>$H$192</f>
        <v>16</v>
      </c>
      <c r="J192" s="29">
        <v>1</v>
      </c>
      <c r="K192" s="28">
        <f>ROUND($I$192*$J$192,3)</f>
        <v>16</v>
      </c>
      <c r="L192" s="63"/>
      <c r="M192" s="64"/>
      <c r="N192" s="31">
        <f>ROUND($M$192+$L$192,2)</f>
        <v>0</v>
      </c>
      <c r="O192" s="28">
        <f>ROUND($I$192*$L$192,2)</f>
        <v>0</v>
      </c>
      <c r="P192" s="28">
        <f>ROUND($K$192*$M$192,2)</f>
        <v>0</v>
      </c>
      <c r="Q192" s="28">
        <f>ROUND($P$192+$O$192,2)</f>
        <v>0</v>
      </c>
      <c r="R192" s="30"/>
      <c r="S192" s="69"/>
    </row>
    <row r="193" spans="1:19" s="1" customFormat="1" ht="21.95" customHeight="1" outlineLevel="7" x14ac:dyDescent="0.2">
      <c r="A193" s="24"/>
      <c r="B193" s="25" t="s">
        <v>227</v>
      </c>
      <c r="C193" s="26" t="s">
        <v>121</v>
      </c>
      <c r="D193" s="26"/>
      <c r="E193" s="26"/>
      <c r="F193" s="26"/>
      <c r="G193" s="26"/>
      <c r="H193" s="27">
        <v>7</v>
      </c>
      <c r="I193" s="27">
        <f>$H$193</f>
        <v>7</v>
      </c>
      <c r="J193" s="29">
        <v>1</v>
      </c>
      <c r="K193" s="28">
        <f>ROUND($I$193*$J$193,3)</f>
        <v>7</v>
      </c>
      <c r="L193" s="65"/>
      <c r="M193" s="64"/>
      <c r="N193" s="57">
        <f>ROUND($M$193+$L$193,2)</f>
        <v>0</v>
      </c>
      <c r="O193" s="28">
        <f>ROUND($I$193*$L$193,2)</f>
        <v>0</v>
      </c>
      <c r="P193" s="28">
        <f>ROUND($K$193*$M$193,2)</f>
        <v>0</v>
      </c>
      <c r="Q193" s="28">
        <f>ROUND($P$193+$O$193,2)</f>
        <v>0</v>
      </c>
      <c r="R193" s="30"/>
      <c r="S193" s="69"/>
    </row>
    <row r="194" spans="1:19" s="1" customFormat="1" ht="11.1" customHeight="1" outlineLevel="7" x14ac:dyDescent="0.2">
      <c r="A194" s="24"/>
      <c r="B194" s="25" t="s">
        <v>228</v>
      </c>
      <c r="C194" s="26" t="s">
        <v>57</v>
      </c>
      <c r="D194" s="26"/>
      <c r="E194" s="26"/>
      <c r="F194" s="26"/>
      <c r="G194" s="26"/>
      <c r="H194" s="27">
        <v>13</v>
      </c>
      <c r="I194" s="27">
        <f>$H$194</f>
        <v>13</v>
      </c>
      <c r="J194" s="29">
        <v>1</v>
      </c>
      <c r="K194" s="28">
        <f>ROUND($I$194*$J$194,3)</f>
        <v>13</v>
      </c>
      <c r="L194" s="63"/>
      <c r="M194" s="64"/>
      <c r="N194" s="31">
        <f>ROUND($M$194+$L$194,2)</f>
        <v>0</v>
      </c>
      <c r="O194" s="28">
        <f>ROUND($I$194*$L$194,2)</f>
        <v>0</v>
      </c>
      <c r="P194" s="28">
        <f>ROUND($K$194*$M$194,2)</f>
        <v>0</v>
      </c>
      <c r="Q194" s="28">
        <f>ROUND($P$194+$O$194,2)</f>
        <v>0</v>
      </c>
      <c r="R194" s="30"/>
      <c r="S194" s="69"/>
    </row>
    <row r="195" spans="1:19" s="1" customFormat="1" ht="11.1" customHeight="1" outlineLevel="7" x14ac:dyDescent="0.2">
      <c r="A195" s="24"/>
      <c r="B195" s="25" t="s">
        <v>229</v>
      </c>
      <c r="C195" s="26" t="s">
        <v>57</v>
      </c>
      <c r="D195" s="26"/>
      <c r="E195" s="26"/>
      <c r="F195" s="26"/>
      <c r="G195" s="26"/>
      <c r="H195" s="27">
        <v>13</v>
      </c>
      <c r="I195" s="27">
        <f>$H$195</f>
        <v>13</v>
      </c>
      <c r="J195" s="29">
        <v>1</v>
      </c>
      <c r="K195" s="28">
        <f>ROUND($I$195*$J$195,3)</f>
        <v>13</v>
      </c>
      <c r="L195" s="63"/>
      <c r="M195" s="64"/>
      <c r="N195" s="31">
        <f>ROUND($M$195+$L$195,2)</f>
        <v>0</v>
      </c>
      <c r="O195" s="28">
        <f>ROUND($I$195*$L$195,2)</f>
        <v>0</v>
      </c>
      <c r="P195" s="28">
        <f>ROUND($K$195*$M$195,2)</f>
        <v>0</v>
      </c>
      <c r="Q195" s="28">
        <f>ROUND($P$195+$O$195,2)</f>
        <v>0</v>
      </c>
      <c r="R195" s="30"/>
      <c r="S195" s="69"/>
    </row>
    <row r="196" spans="1:19" s="1" customFormat="1" ht="11.1" customHeight="1" outlineLevel="7" x14ac:dyDescent="0.2">
      <c r="A196" s="24"/>
      <c r="B196" s="25" t="s">
        <v>230</v>
      </c>
      <c r="C196" s="26" t="s">
        <v>57</v>
      </c>
      <c r="D196" s="26"/>
      <c r="E196" s="26"/>
      <c r="F196" s="26"/>
      <c r="G196" s="26"/>
      <c r="H196" s="27">
        <v>13</v>
      </c>
      <c r="I196" s="27">
        <f>$H$196</f>
        <v>13</v>
      </c>
      <c r="J196" s="29">
        <v>1</v>
      </c>
      <c r="K196" s="28">
        <f>ROUND($I$196*$J$196,3)</f>
        <v>13</v>
      </c>
      <c r="L196" s="63"/>
      <c r="M196" s="64"/>
      <c r="N196" s="31">
        <f>ROUND($M$196+$L$196,2)</f>
        <v>0</v>
      </c>
      <c r="O196" s="28">
        <f>ROUND($I$196*$L$196,2)</f>
        <v>0</v>
      </c>
      <c r="P196" s="28">
        <f>ROUND($K$196*$M$196,2)</f>
        <v>0</v>
      </c>
      <c r="Q196" s="28">
        <f>ROUND($P$196+$O$196,2)</f>
        <v>0</v>
      </c>
      <c r="R196" s="30"/>
      <c r="S196" s="69"/>
    </row>
    <row r="197" spans="1:19" s="1" customFormat="1" ht="11.1" customHeight="1" outlineLevel="7" x14ac:dyDescent="0.2">
      <c r="A197" s="24"/>
      <c r="B197" s="25" t="s">
        <v>180</v>
      </c>
      <c r="C197" s="26" t="s">
        <v>57</v>
      </c>
      <c r="D197" s="26"/>
      <c r="E197" s="26"/>
      <c r="F197" s="26"/>
      <c r="G197" s="26"/>
      <c r="H197" s="27">
        <v>13</v>
      </c>
      <c r="I197" s="27">
        <f>$H$197</f>
        <v>13</v>
      </c>
      <c r="J197" s="29">
        <v>1</v>
      </c>
      <c r="K197" s="28">
        <f>ROUND($I$197*$J$197,3)</f>
        <v>13</v>
      </c>
      <c r="L197" s="63"/>
      <c r="M197" s="64"/>
      <c r="N197" s="31">
        <f>ROUND($M$197+$L$197,2)</f>
        <v>0</v>
      </c>
      <c r="O197" s="28">
        <f>ROUND($I$197*$L$197,2)</f>
        <v>0</v>
      </c>
      <c r="P197" s="28">
        <f>ROUND($K$197*$M$197,2)</f>
        <v>0</v>
      </c>
      <c r="Q197" s="28">
        <f>ROUND($P$197+$O$197,2)</f>
        <v>0</v>
      </c>
      <c r="R197" s="30"/>
      <c r="S197" s="69"/>
    </row>
    <row r="198" spans="1:19" s="1" customFormat="1" ht="11.1" customHeight="1" outlineLevel="7" x14ac:dyDescent="0.2">
      <c r="A198" s="24"/>
      <c r="B198" s="25" t="s">
        <v>231</v>
      </c>
      <c r="C198" s="26" t="s">
        <v>57</v>
      </c>
      <c r="D198" s="26"/>
      <c r="E198" s="26"/>
      <c r="F198" s="26"/>
      <c r="G198" s="26"/>
      <c r="H198" s="27">
        <v>26</v>
      </c>
      <c r="I198" s="27">
        <f>$H$198</f>
        <v>26</v>
      </c>
      <c r="J198" s="29">
        <v>1</v>
      </c>
      <c r="K198" s="28">
        <f>ROUND($I$198*$J$198,3)</f>
        <v>26</v>
      </c>
      <c r="L198" s="63"/>
      <c r="M198" s="64"/>
      <c r="N198" s="31">
        <f>ROUND($M$198+$L$198,2)</f>
        <v>0</v>
      </c>
      <c r="O198" s="28">
        <f>ROUND($I$198*$L$198,2)</f>
        <v>0</v>
      </c>
      <c r="P198" s="28">
        <f>ROUND($K$198*$M$198,2)</f>
        <v>0</v>
      </c>
      <c r="Q198" s="28">
        <f>ROUND($P$198+$O$198,2)</f>
        <v>0</v>
      </c>
      <c r="R198" s="30" t="s">
        <v>232</v>
      </c>
      <c r="S198" s="69"/>
    </row>
    <row r="199" spans="1:19" s="1" customFormat="1" ht="11.1" customHeight="1" outlineLevel="7" x14ac:dyDescent="0.2">
      <c r="A199" s="24"/>
      <c r="B199" s="25" t="s">
        <v>233</v>
      </c>
      <c r="C199" s="26" t="s">
        <v>57</v>
      </c>
      <c r="D199" s="26"/>
      <c r="E199" s="26"/>
      <c r="F199" s="26"/>
      <c r="G199" s="26"/>
      <c r="H199" s="27">
        <v>13</v>
      </c>
      <c r="I199" s="27">
        <f>$H$199</f>
        <v>13</v>
      </c>
      <c r="J199" s="29">
        <v>1</v>
      </c>
      <c r="K199" s="28">
        <f>ROUND($I$199*$J$199,3)</f>
        <v>13</v>
      </c>
      <c r="L199" s="63"/>
      <c r="M199" s="64"/>
      <c r="N199" s="31">
        <f>ROUND($M$199+$L$199,2)</f>
        <v>0</v>
      </c>
      <c r="O199" s="28">
        <f>ROUND($I$199*$L$199,2)</f>
        <v>0</v>
      </c>
      <c r="P199" s="28">
        <f>ROUND($K$199*$M$199,2)</f>
        <v>0</v>
      </c>
      <c r="Q199" s="28">
        <f>ROUND($P$199+$O$199,2)</f>
        <v>0</v>
      </c>
      <c r="R199" s="30"/>
      <c r="S199" s="69"/>
    </row>
    <row r="200" spans="1:19" s="1" customFormat="1" ht="44.1" customHeight="1" outlineLevel="7" x14ac:dyDescent="0.2">
      <c r="A200" s="24"/>
      <c r="B200" s="25" t="s">
        <v>234</v>
      </c>
      <c r="C200" s="26" t="s">
        <v>59</v>
      </c>
      <c r="D200" s="26"/>
      <c r="E200" s="26"/>
      <c r="F200" s="26"/>
      <c r="G200" s="26"/>
      <c r="H200" s="27">
        <v>38</v>
      </c>
      <c r="I200" s="27">
        <f>$H$200</f>
        <v>38</v>
      </c>
      <c r="J200" s="29">
        <v>1</v>
      </c>
      <c r="K200" s="28">
        <f>ROUND($I$200*$J$200,3)</f>
        <v>38</v>
      </c>
      <c r="L200" s="63"/>
      <c r="M200" s="64"/>
      <c r="N200" s="31">
        <f>ROUND($M$200+$L$200,2)</f>
        <v>0</v>
      </c>
      <c r="O200" s="28">
        <f>ROUND($I$200*$L$200,2)</f>
        <v>0</v>
      </c>
      <c r="P200" s="28">
        <f>ROUND($K$200*$M$200,2)</f>
        <v>0</v>
      </c>
      <c r="Q200" s="28">
        <f>ROUND($P$200+$O$200,2)</f>
        <v>0</v>
      </c>
      <c r="R200" s="30" t="s">
        <v>152</v>
      </c>
      <c r="S200" s="69"/>
    </row>
    <row r="201" spans="1:19" s="1" customFormat="1" ht="44.1" customHeight="1" outlineLevel="7" x14ac:dyDescent="0.2">
      <c r="A201" s="24"/>
      <c r="B201" s="25" t="s">
        <v>151</v>
      </c>
      <c r="C201" s="26" t="s">
        <v>59</v>
      </c>
      <c r="D201" s="26"/>
      <c r="E201" s="26"/>
      <c r="F201" s="26"/>
      <c r="G201" s="26"/>
      <c r="H201" s="27">
        <v>33</v>
      </c>
      <c r="I201" s="27">
        <f>$H$201</f>
        <v>33</v>
      </c>
      <c r="J201" s="29">
        <v>1</v>
      </c>
      <c r="K201" s="28">
        <f>ROUND($I$201*$J$201,3)</f>
        <v>33</v>
      </c>
      <c r="L201" s="63"/>
      <c r="M201" s="64"/>
      <c r="N201" s="31">
        <f>ROUND($M$201+$L$201,2)</f>
        <v>0</v>
      </c>
      <c r="O201" s="28">
        <f>ROUND($I$201*$L$201,2)</f>
        <v>0</v>
      </c>
      <c r="P201" s="28">
        <f>ROUND($K$201*$M$201,2)</f>
        <v>0</v>
      </c>
      <c r="Q201" s="28">
        <f>ROUND($P$201+$O$201,2)</f>
        <v>0</v>
      </c>
      <c r="R201" s="30" t="s">
        <v>152</v>
      </c>
      <c r="S201" s="69"/>
    </row>
    <row r="202" spans="1:19" s="1" customFormat="1" ht="44.1" customHeight="1" outlineLevel="7" x14ac:dyDescent="0.2">
      <c r="A202" s="24"/>
      <c r="B202" s="25" t="s">
        <v>153</v>
      </c>
      <c r="C202" s="26" t="s">
        <v>59</v>
      </c>
      <c r="D202" s="26"/>
      <c r="E202" s="26"/>
      <c r="F202" s="26"/>
      <c r="G202" s="26"/>
      <c r="H202" s="27">
        <v>53</v>
      </c>
      <c r="I202" s="27">
        <f>$H$202</f>
        <v>53</v>
      </c>
      <c r="J202" s="29">
        <v>1</v>
      </c>
      <c r="K202" s="28">
        <f>ROUND($I$202*$J$202,3)</f>
        <v>53</v>
      </c>
      <c r="L202" s="63"/>
      <c r="M202" s="64"/>
      <c r="N202" s="31">
        <f>ROUND($M$202+$L$202,2)</f>
        <v>0</v>
      </c>
      <c r="O202" s="28">
        <f>ROUND($I$202*$L$202,2)</f>
        <v>0</v>
      </c>
      <c r="P202" s="28">
        <f>ROUND($K$202*$M$202,2)</f>
        <v>0</v>
      </c>
      <c r="Q202" s="28">
        <f>ROUND($P$202+$O$202,2)</f>
        <v>0</v>
      </c>
      <c r="R202" s="30" t="s">
        <v>152</v>
      </c>
      <c r="S202" s="69"/>
    </row>
    <row r="203" spans="1:19" s="1" customFormat="1" ht="44.1" customHeight="1" outlineLevel="7" x14ac:dyDescent="0.2">
      <c r="A203" s="24"/>
      <c r="B203" s="25" t="s">
        <v>154</v>
      </c>
      <c r="C203" s="26" t="s">
        <v>59</v>
      </c>
      <c r="D203" s="26"/>
      <c r="E203" s="26"/>
      <c r="F203" s="26"/>
      <c r="G203" s="26"/>
      <c r="H203" s="27">
        <v>329.5</v>
      </c>
      <c r="I203" s="27">
        <f>$H$203</f>
        <v>329.5</v>
      </c>
      <c r="J203" s="29">
        <v>1</v>
      </c>
      <c r="K203" s="28">
        <f>ROUND($I$203*$J$203,3)</f>
        <v>329.5</v>
      </c>
      <c r="L203" s="63"/>
      <c r="M203" s="64"/>
      <c r="N203" s="31">
        <f>ROUND($M$203+$L$203,2)</f>
        <v>0</v>
      </c>
      <c r="O203" s="28">
        <f>ROUND($I$203*$L$203,2)</f>
        <v>0</v>
      </c>
      <c r="P203" s="28">
        <f>ROUND($K$203*$M$203,2)</f>
        <v>0</v>
      </c>
      <c r="Q203" s="28">
        <f>ROUND($P$203+$O$203,2)</f>
        <v>0</v>
      </c>
      <c r="R203" s="30" t="s">
        <v>152</v>
      </c>
      <c r="S203" s="69"/>
    </row>
    <row r="204" spans="1:19" s="1" customFormat="1" ht="44.1" customHeight="1" outlineLevel="7" x14ac:dyDescent="0.2">
      <c r="A204" s="24"/>
      <c r="B204" s="25" t="s">
        <v>235</v>
      </c>
      <c r="C204" s="26" t="s">
        <v>59</v>
      </c>
      <c r="D204" s="26"/>
      <c r="E204" s="26"/>
      <c r="F204" s="26"/>
      <c r="G204" s="26"/>
      <c r="H204" s="27">
        <v>305.5</v>
      </c>
      <c r="I204" s="27">
        <f>$H$204</f>
        <v>305.5</v>
      </c>
      <c r="J204" s="29">
        <v>1</v>
      </c>
      <c r="K204" s="28">
        <f>ROUND($I$204*$J$204,3)</f>
        <v>305.5</v>
      </c>
      <c r="L204" s="63"/>
      <c r="M204" s="64"/>
      <c r="N204" s="31">
        <f>ROUND($M$204+$L$204,2)</f>
        <v>0</v>
      </c>
      <c r="O204" s="28">
        <f>ROUND($I$204*$L$204,2)</f>
        <v>0</v>
      </c>
      <c r="P204" s="28">
        <f>ROUND($K$204*$M$204,2)</f>
        <v>0</v>
      </c>
      <c r="Q204" s="28">
        <f>ROUND($P$204+$O$204,2)</f>
        <v>0</v>
      </c>
      <c r="R204" s="30" t="s">
        <v>94</v>
      </c>
      <c r="S204" s="69"/>
    </row>
    <row r="205" spans="1:19" s="1" customFormat="1" ht="44.1" customHeight="1" outlineLevel="7" x14ac:dyDescent="0.2">
      <c r="A205" s="24"/>
      <c r="B205" s="25" t="s">
        <v>236</v>
      </c>
      <c r="C205" s="26" t="s">
        <v>59</v>
      </c>
      <c r="D205" s="26"/>
      <c r="E205" s="26"/>
      <c r="F205" s="26"/>
      <c r="G205" s="26"/>
      <c r="H205" s="27">
        <v>69.5</v>
      </c>
      <c r="I205" s="27">
        <f>$H$205</f>
        <v>69.5</v>
      </c>
      <c r="J205" s="29">
        <v>1</v>
      </c>
      <c r="K205" s="28">
        <f>ROUND($I$205*$J$205,3)</f>
        <v>69.5</v>
      </c>
      <c r="L205" s="63"/>
      <c r="M205" s="64"/>
      <c r="N205" s="31">
        <f>ROUND($M$205+$L$205,2)</f>
        <v>0</v>
      </c>
      <c r="O205" s="28">
        <f>ROUND($I$205*$L$205,2)</f>
        <v>0</v>
      </c>
      <c r="P205" s="28">
        <f>ROUND($K$205*$M$205,2)</f>
        <v>0</v>
      </c>
      <c r="Q205" s="28">
        <f>ROUND($P$205+$O$205,2)</f>
        <v>0</v>
      </c>
      <c r="R205" s="30" t="s">
        <v>94</v>
      </c>
      <c r="S205" s="69"/>
    </row>
    <row r="206" spans="1:19" s="1" customFormat="1" ht="44.1" customHeight="1" outlineLevel="7" x14ac:dyDescent="0.2">
      <c r="A206" s="24"/>
      <c r="B206" s="25" t="s">
        <v>93</v>
      </c>
      <c r="C206" s="26" t="s">
        <v>59</v>
      </c>
      <c r="D206" s="26"/>
      <c r="E206" s="26"/>
      <c r="F206" s="26"/>
      <c r="G206" s="26"/>
      <c r="H206" s="27">
        <v>5</v>
      </c>
      <c r="I206" s="27">
        <f>$H$206</f>
        <v>5</v>
      </c>
      <c r="J206" s="29">
        <v>1</v>
      </c>
      <c r="K206" s="28">
        <f>ROUND($I$206*$J$206,3)</f>
        <v>5</v>
      </c>
      <c r="L206" s="63"/>
      <c r="M206" s="64"/>
      <c r="N206" s="31">
        <f>ROUND($M$206+$L$206,2)</f>
        <v>0</v>
      </c>
      <c r="O206" s="28">
        <f>ROUND($I$206*$L$206,2)</f>
        <v>0</v>
      </c>
      <c r="P206" s="28">
        <f>ROUND($K$206*$M$206,2)</f>
        <v>0</v>
      </c>
      <c r="Q206" s="28">
        <f>ROUND($P$206+$O$206,2)</f>
        <v>0</v>
      </c>
      <c r="R206" s="30" t="s">
        <v>94</v>
      </c>
      <c r="S206" s="69"/>
    </row>
    <row r="207" spans="1:19" s="1" customFormat="1" ht="44.1" customHeight="1" outlineLevel="7" x14ac:dyDescent="0.2">
      <c r="A207" s="24"/>
      <c r="B207" s="25" t="s">
        <v>237</v>
      </c>
      <c r="C207" s="26" t="s">
        <v>59</v>
      </c>
      <c r="D207" s="26"/>
      <c r="E207" s="26"/>
      <c r="F207" s="26"/>
      <c r="G207" s="26"/>
      <c r="H207" s="27">
        <v>5</v>
      </c>
      <c r="I207" s="27">
        <f>$H$207</f>
        <v>5</v>
      </c>
      <c r="J207" s="29">
        <v>1</v>
      </c>
      <c r="K207" s="28">
        <f>ROUND($I$207*$J$207,3)</f>
        <v>5</v>
      </c>
      <c r="L207" s="63"/>
      <c r="M207" s="64"/>
      <c r="N207" s="31">
        <f>ROUND($M$207+$L$207,2)</f>
        <v>0</v>
      </c>
      <c r="O207" s="28">
        <f>ROUND($I$207*$L$207,2)</f>
        <v>0</v>
      </c>
      <c r="P207" s="28">
        <f>ROUND($K$207*$M$207,2)</f>
        <v>0</v>
      </c>
      <c r="Q207" s="28">
        <f>ROUND($P$207+$O$207,2)</f>
        <v>0</v>
      </c>
      <c r="R207" s="30" t="s">
        <v>94</v>
      </c>
      <c r="S207" s="69"/>
    </row>
    <row r="208" spans="1:19" s="1" customFormat="1" ht="33" customHeight="1" outlineLevel="7" x14ac:dyDescent="0.2">
      <c r="A208" s="24"/>
      <c r="B208" s="25" t="s">
        <v>238</v>
      </c>
      <c r="C208" s="26" t="s">
        <v>59</v>
      </c>
      <c r="D208" s="26"/>
      <c r="E208" s="26"/>
      <c r="F208" s="26"/>
      <c r="G208" s="26"/>
      <c r="H208" s="27">
        <v>112</v>
      </c>
      <c r="I208" s="27">
        <f>$H$208</f>
        <v>112</v>
      </c>
      <c r="J208" s="29">
        <v>1</v>
      </c>
      <c r="K208" s="28">
        <f>ROUND($I$208*$J$208,3)</f>
        <v>112</v>
      </c>
      <c r="L208" s="63"/>
      <c r="M208" s="64"/>
      <c r="N208" s="31">
        <f>ROUND($M$208+$L$208,2)</f>
        <v>0</v>
      </c>
      <c r="O208" s="28">
        <f>ROUND($I$208*$L$208,2)</f>
        <v>0</v>
      </c>
      <c r="P208" s="28">
        <f>ROUND($K$208*$M$208,2)</f>
        <v>0</v>
      </c>
      <c r="Q208" s="28">
        <f>ROUND($P$208+$O$208,2)</f>
        <v>0</v>
      </c>
      <c r="R208" s="30" t="s">
        <v>239</v>
      </c>
      <c r="S208" s="69"/>
    </row>
    <row r="209" spans="1:19" s="1" customFormat="1" ht="21.95" customHeight="1" outlineLevel="7" x14ac:dyDescent="0.2">
      <c r="A209" s="24"/>
      <c r="B209" s="25" t="s">
        <v>240</v>
      </c>
      <c r="C209" s="26" t="s">
        <v>57</v>
      </c>
      <c r="D209" s="26"/>
      <c r="E209" s="26"/>
      <c r="F209" s="26"/>
      <c r="G209" s="26"/>
      <c r="H209" s="27">
        <v>26</v>
      </c>
      <c r="I209" s="27">
        <f>$H$209</f>
        <v>26</v>
      </c>
      <c r="J209" s="29">
        <v>1</v>
      </c>
      <c r="K209" s="28">
        <f>ROUND($I$209*$J$209,3)</f>
        <v>26</v>
      </c>
      <c r="L209" s="63"/>
      <c r="M209" s="64"/>
      <c r="N209" s="31">
        <f>ROUND($M$209+$L$209,2)</f>
        <v>0</v>
      </c>
      <c r="O209" s="28">
        <f>ROUND($I$209*$L$209,2)</f>
        <v>0</v>
      </c>
      <c r="P209" s="28">
        <f>ROUND($K$209*$M$209,2)</f>
        <v>0</v>
      </c>
      <c r="Q209" s="28">
        <f>ROUND($P$209+$O$209,2)</f>
        <v>0</v>
      </c>
      <c r="R209" s="30"/>
      <c r="S209" s="69"/>
    </row>
    <row r="210" spans="1:19" s="1" customFormat="1" ht="11.1" customHeight="1" outlineLevel="7" x14ac:dyDescent="0.2">
      <c r="A210" s="24"/>
      <c r="B210" s="25" t="s">
        <v>241</v>
      </c>
      <c r="C210" s="26" t="s">
        <v>57</v>
      </c>
      <c r="D210" s="26"/>
      <c r="E210" s="26"/>
      <c r="F210" s="26"/>
      <c r="G210" s="26"/>
      <c r="H210" s="27">
        <v>26</v>
      </c>
      <c r="I210" s="27">
        <f>$H$210</f>
        <v>26</v>
      </c>
      <c r="J210" s="29">
        <v>1</v>
      </c>
      <c r="K210" s="28">
        <f>ROUND($I$210*$J$210,3)</f>
        <v>26</v>
      </c>
      <c r="L210" s="63"/>
      <c r="M210" s="64"/>
      <c r="N210" s="31">
        <f>ROUND($M$210+$L$210,2)</f>
        <v>0</v>
      </c>
      <c r="O210" s="28">
        <f>ROUND($I$210*$L$210,2)</f>
        <v>0</v>
      </c>
      <c r="P210" s="28">
        <f>ROUND($K$210*$M$210,2)</f>
        <v>0</v>
      </c>
      <c r="Q210" s="28">
        <f>ROUND($P$210+$O$210,2)</f>
        <v>0</v>
      </c>
      <c r="R210" s="30"/>
      <c r="S210" s="69"/>
    </row>
    <row r="211" spans="1:19" s="1" customFormat="1" ht="11.1" customHeight="1" outlineLevel="7" x14ac:dyDescent="0.2">
      <c r="A211" s="24"/>
      <c r="B211" s="25" t="s">
        <v>242</v>
      </c>
      <c r="C211" s="26" t="s">
        <v>57</v>
      </c>
      <c r="D211" s="26"/>
      <c r="E211" s="26"/>
      <c r="F211" s="26"/>
      <c r="G211" s="26"/>
      <c r="H211" s="27">
        <v>70</v>
      </c>
      <c r="I211" s="27">
        <f>$H$211</f>
        <v>70</v>
      </c>
      <c r="J211" s="29">
        <v>1</v>
      </c>
      <c r="K211" s="28">
        <f>ROUND($I$211*$J$211,3)</f>
        <v>70</v>
      </c>
      <c r="L211" s="63"/>
      <c r="M211" s="64"/>
      <c r="N211" s="31">
        <f>ROUND($M$211+$L$211,2)</f>
        <v>0</v>
      </c>
      <c r="O211" s="28">
        <f>ROUND($I$211*$L$211,2)</f>
        <v>0</v>
      </c>
      <c r="P211" s="28">
        <f>ROUND($K$211*$M$211,2)</f>
        <v>0</v>
      </c>
      <c r="Q211" s="28">
        <f>ROUND($P$211+$O$211,2)</f>
        <v>0</v>
      </c>
      <c r="R211" s="30"/>
      <c r="S211" s="69"/>
    </row>
    <row r="212" spans="1:19" s="1" customFormat="1" ht="12" customHeight="1" outlineLevel="5" x14ac:dyDescent="0.2">
      <c r="A212" s="7"/>
      <c r="B212" s="8" t="s">
        <v>243</v>
      </c>
      <c r="C212" s="9"/>
      <c r="D212" s="9"/>
      <c r="E212" s="9"/>
      <c r="F212" s="9"/>
      <c r="G212" s="9"/>
      <c r="H212" s="10"/>
      <c r="I212" s="10"/>
      <c r="J212" s="10"/>
      <c r="K212" s="10"/>
      <c r="L212" s="62"/>
      <c r="M212" s="62"/>
      <c r="N212" s="10"/>
      <c r="O212" s="10">
        <f>ROUND($O$215+$O$216+$O$217+$O$219+$O$220+$O$221,2)</f>
        <v>0</v>
      </c>
      <c r="P212" s="10">
        <f>ROUND($P$215+$P$216+$P$217+$P$219+$P$220+$P$221,2)</f>
        <v>0</v>
      </c>
      <c r="Q212" s="10">
        <f>ROUND($Q$215+$Q$216+$Q$217+$Q$219+$Q$220+$Q$221,2)</f>
        <v>0</v>
      </c>
      <c r="R212" s="10"/>
      <c r="S212" s="62"/>
    </row>
    <row r="213" spans="1:19" s="1" customFormat="1" ht="12" customHeight="1" outlineLevel="6" x14ac:dyDescent="0.2">
      <c r="A213" s="7"/>
      <c r="B213" s="8" t="s">
        <v>244</v>
      </c>
      <c r="C213" s="9"/>
      <c r="D213" s="9"/>
      <c r="E213" s="9"/>
      <c r="F213" s="9"/>
      <c r="G213" s="9"/>
      <c r="H213" s="10"/>
      <c r="I213" s="10"/>
      <c r="J213" s="10"/>
      <c r="K213" s="10"/>
      <c r="L213" s="62"/>
      <c r="M213" s="62"/>
      <c r="N213" s="10"/>
      <c r="O213" s="10">
        <f>ROUND($O$215+$O$216+$O$217,2)</f>
        <v>0</v>
      </c>
      <c r="P213" s="10">
        <f>ROUND($P$215+$P$216+$P$217,2)</f>
        <v>0</v>
      </c>
      <c r="Q213" s="10">
        <f>ROUND($Q$215+$Q$216+$Q$217,2)</f>
        <v>0</v>
      </c>
      <c r="R213" s="10"/>
      <c r="S213" s="62"/>
    </row>
    <row r="214" spans="1:19" s="11" customFormat="1" ht="21.95" customHeight="1" outlineLevel="7" x14ac:dyDescent="0.15">
      <c r="A214" s="12">
        <v>245</v>
      </c>
      <c r="B214" s="13" t="s">
        <v>245</v>
      </c>
      <c r="C214" s="14" t="s">
        <v>246</v>
      </c>
      <c r="D214" s="14"/>
      <c r="E214" s="14"/>
      <c r="F214" s="14"/>
      <c r="G214" s="14"/>
      <c r="H214" s="15">
        <v>1.696</v>
      </c>
      <c r="I214" s="15">
        <v>1.696</v>
      </c>
      <c r="J214" s="16"/>
      <c r="K214" s="16">
        <f>$K$215</f>
        <v>1.696</v>
      </c>
      <c r="L214" s="61"/>
      <c r="M214" s="61"/>
      <c r="N214" s="16">
        <f>ROUND($Q$214/$K$214,2)</f>
        <v>0</v>
      </c>
      <c r="O214" s="16">
        <f>ROUND($O$215+$O$216+$O$217,2)</f>
        <v>0</v>
      </c>
      <c r="P214" s="16">
        <f>ROUND($P$215+$P$216+$P$217,2)</f>
        <v>0</v>
      </c>
      <c r="Q214" s="16">
        <f>ROUND($Q$215+$Q$216+$Q$217,2)</f>
        <v>0</v>
      </c>
      <c r="R214" s="17"/>
      <c r="S214" s="67"/>
    </row>
    <row r="215" spans="1:19" s="18" customFormat="1" ht="11.1" customHeight="1" outlineLevel="7" x14ac:dyDescent="0.2">
      <c r="A215" s="19"/>
      <c r="B215" s="20" t="s">
        <v>22</v>
      </c>
      <c r="C215" s="21" t="s">
        <v>246</v>
      </c>
      <c r="D215" s="21"/>
      <c r="E215" s="21"/>
      <c r="F215" s="21"/>
      <c r="G215" s="21"/>
      <c r="H215" s="22">
        <v>1.696</v>
      </c>
      <c r="I215" s="22">
        <f>$H$215</f>
        <v>1.696</v>
      </c>
      <c r="J215" s="22">
        <v>1</v>
      </c>
      <c r="K215" s="23">
        <f>ROUND($I$215*$J$215,3)</f>
        <v>1.696</v>
      </c>
      <c r="L215" s="66"/>
      <c r="M215" s="60"/>
      <c r="N215" s="58">
        <f>ROUND($M$215+$L$215,2)</f>
        <v>0</v>
      </c>
      <c r="O215" s="23">
        <f>ROUND($I$215*$L$215,2)</f>
        <v>0</v>
      </c>
      <c r="P215" s="23">
        <f>ROUND($K$215*$M$215,2)</f>
        <v>0</v>
      </c>
      <c r="Q215" s="23">
        <f>ROUND($P$215+$O$215,2)</f>
        <v>0</v>
      </c>
      <c r="R215" s="23"/>
      <c r="S215" s="68"/>
    </row>
    <row r="216" spans="1:19" s="1" customFormat="1" ht="11.1" customHeight="1" outlineLevel="7" x14ac:dyDescent="0.2">
      <c r="A216" s="24"/>
      <c r="B216" s="25" t="s">
        <v>95</v>
      </c>
      <c r="C216" s="26" t="s">
        <v>96</v>
      </c>
      <c r="D216" s="26"/>
      <c r="E216" s="26"/>
      <c r="F216" s="26"/>
      <c r="G216" s="26"/>
      <c r="H216" s="27">
        <v>1.696</v>
      </c>
      <c r="I216" s="27">
        <f>$H$216</f>
        <v>1.696</v>
      </c>
      <c r="J216" s="31">
        <v>0.15</v>
      </c>
      <c r="K216" s="28">
        <f>ROUND($I$216*$J$216,3)</f>
        <v>0.254</v>
      </c>
      <c r="L216" s="64"/>
      <c r="M216" s="64"/>
      <c r="N216" s="28">
        <f>ROUND($M$216+$L$216,2)</f>
        <v>0</v>
      </c>
      <c r="O216" s="28">
        <f>ROUND($I$216*$L$216,2)</f>
        <v>0</v>
      </c>
      <c r="P216" s="28">
        <f>ROUND($K$216*$M$216,2)</f>
        <v>0</v>
      </c>
      <c r="Q216" s="28">
        <f>ROUND($P$216+$O$216,2)</f>
        <v>0</v>
      </c>
      <c r="R216" s="30" t="s">
        <v>247</v>
      </c>
      <c r="S216" s="69"/>
    </row>
    <row r="217" spans="1:19" s="1" customFormat="1" ht="11.1" customHeight="1" outlineLevel="7" x14ac:dyDescent="0.2">
      <c r="A217" s="24"/>
      <c r="B217" s="25" t="s">
        <v>98</v>
      </c>
      <c r="C217" s="26" t="s">
        <v>96</v>
      </c>
      <c r="D217" s="26"/>
      <c r="E217" s="26"/>
      <c r="F217" s="26"/>
      <c r="G217" s="26"/>
      <c r="H217" s="27">
        <v>1.696</v>
      </c>
      <c r="I217" s="27">
        <f>$H$217</f>
        <v>1.696</v>
      </c>
      <c r="J217" s="31">
        <v>0.25</v>
      </c>
      <c r="K217" s="28">
        <f>ROUND($I$217*$J$217,3)</f>
        <v>0.42399999999999999</v>
      </c>
      <c r="L217" s="64"/>
      <c r="M217" s="64"/>
      <c r="N217" s="28">
        <f>ROUND($M$217+$L$217,2)</f>
        <v>0</v>
      </c>
      <c r="O217" s="28">
        <f>ROUND($I$217*$L$217,2)</f>
        <v>0</v>
      </c>
      <c r="P217" s="28">
        <f>ROUND($K$217*$M$217,2)</f>
        <v>0</v>
      </c>
      <c r="Q217" s="28">
        <f>ROUND($P$217+$O$217,2)</f>
        <v>0</v>
      </c>
      <c r="R217" s="30" t="s">
        <v>247</v>
      </c>
      <c r="S217" s="69"/>
    </row>
    <row r="218" spans="1:19" s="1" customFormat="1" ht="12" customHeight="1" outlineLevel="6" x14ac:dyDescent="0.2">
      <c r="A218" s="7"/>
      <c r="B218" s="8" t="s">
        <v>248</v>
      </c>
      <c r="C218" s="9"/>
      <c r="D218" s="9"/>
      <c r="E218" s="9"/>
      <c r="F218" s="9"/>
      <c r="G218" s="9"/>
      <c r="H218" s="10"/>
      <c r="I218" s="10"/>
      <c r="J218" s="10"/>
      <c r="K218" s="10"/>
      <c r="L218" s="62"/>
      <c r="M218" s="62"/>
      <c r="N218" s="10"/>
      <c r="O218" s="10">
        <f>ROUND($O$219+$O$220+$O$221,2)</f>
        <v>0</v>
      </c>
      <c r="P218" s="10">
        <f>ROUND($P$219+$P$220+$P$221,2)</f>
        <v>0</v>
      </c>
      <c r="Q218" s="10">
        <f>ROUND($Q$219+$Q$220+$Q$221,2)</f>
        <v>0</v>
      </c>
      <c r="R218" s="10"/>
      <c r="S218" s="62"/>
    </row>
    <row r="219" spans="1:19" s="1" customFormat="1" ht="33" customHeight="1" outlineLevel="7" x14ac:dyDescent="0.2">
      <c r="A219" s="24"/>
      <c r="B219" s="25" t="s">
        <v>249</v>
      </c>
      <c r="C219" s="26" t="s">
        <v>59</v>
      </c>
      <c r="D219" s="26"/>
      <c r="E219" s="26"/>
      <c r="F219" s="26"/>
      <c r="G219" s="26"/>
      <c r="H219" s="27">
        <v>86</v>
      </c>
      <c r="I219" s="27">
        <f>$H$219</f>
        <v>86</v>
      </c>
      <c r="J219" s="29">
        <v>1</v>
      </c>
      <c r="K219" s="28">
        <f>ROUND($I$219*$J$219,3)</f>
        <v>86</v>
      </c>
      <c r="L219" s="63"/>
      <c r="M219" s="64"/>
      <c r="N219" s="31">
        <f>ROUND($M$219+$L$219,2)</f>
        <v>0</v>
      </c>
      <c r="O219" s="28">
        <f>ROUND($I$219*$L$219,2)</f>
        <v>0</v>
      </c>
      <c r="P219" s="28">
        <f>ROUND($K$219*$M$219,2)</f>
        <v>0</v>
      </c>
      <c r="Q219" s="28">
        <f>ROUND($P$219+$O$219,2)</f>
        <v>0</v>
      </c>
      <c r="R219" s="30" t="s">
        <v>62</v>
      </c>
      <c r="S219" s="69"/>
    </row>
    <row r="220" spans="1:19" s="1" customFormat="1" ht="33" customHeight="1" outlineLevel="7" x14ac:dyDescent="0.2">
      <c r="A220" s="24"/>
      <c r="B220" s="25" t="s">
        <v>172</v>
      </c>
      <c r="C220" s="26" t="s">
        <v>59</v>
      </c>
      <c r="D220" s="26"/>
      <c r="E220" s="26"/>
      <c r="F220" s="26"/>
      <c r="G220" s="26"/>
      <c r="H220" s="27">
        <v>138</v>
      </c>
      <c r="I220" s="27">
        <f>$H$220</f>
        <v>138</v>
      </c>
      <c r="J220" s="29">
        <v>1</v>
      </c>
      <c r="K220" s="28">
        <f>ROUND($I$220*$J$220,3)</f>
        <v>138</v>
      </c>
      <c r="L220" s="63"/>
      <c r="M220" s="64"/>
      <c r="N220" s="31">
        <f>ROUND($M$220+$L$220,2)</f>
        <v>0</v>
      </c>
      <c r="O220" s="28">
        <f>ROUND($I$220*$L$220,2)</f>
        <v>0</v>
      </c>
      <c r="P220" s="28">
        <f>ROUND($K$220*$M$220,2)</f>
        <v>0</v>
      </c>
      <c r="Q220" s="28">
        <f>ROUND($P$220+$O$220,2)</f>
        <v>0</v>
      </c>
      <c r="R220" s="30" t="s">
        <v>62</v>
      </c>
      <c r="S220" s="69"/>
    </row>
    <row r="221" spans="1:19" s="1" customFormat="1" ht="33" customHeight="1" outlineLevel="7" x14ac:dyDescent="0.2">
      <c r="A221" s="24"/>
      <c r="B221" s="25" t="s">
        <v>250</v>
      </c>
      <c r="C221" s="26" t="s">
        <v>59</v>
      </c>
      <c r="D221" s="26"/>
      <c r="E221" s="26"/>
      <c r="F221" s="26"/>
      <c r="G221" s="26"/>
      <c r="H221" s="27">
        <v>527</v>
      </c>
      <c r="I221" s="27">
        <f>$H$221</f>
        <v>527</v>
      </c>
      <c r="J221" s="29">
        <v>1</v>
      </c>
      <c r="K221" s="28">
        <f>ROUND($I$221*$J$221,3)</f>
        <v>527</v>
      </c>
      <c r="L221" s="63"/>
      <c r="M221" s="64"/>
      <c r="N221" s="31">
        <f>ROUND($M$221+$L$221,2)</f>
        <v>0</v>
      </c>
      <c r="O221" s="28">
        <f>ROUND($I$221*$L$221,2)</f>
        <v>0</v>
      </c>
      <c r="P221" s="28">
        <f>ROUND($K$221*$M$221,2)</f>
        <v>0</v>
      </c>
      <c r="Q221" s="28">
        <f>ROUND($P$221+$O$221,2)</f>
        <v>0</v>
      </c>
      <c r="R221" s="30" t="s">
        <v>62</v>
      </c>
      <c r="S221" s="69"/>
    </row>
    <row r="222" spans="1:19" s="1" customFormat="1" ht="12" customHeight="1" outlineLevel="5" x14ac:dyDescent="0.2">
      <c r="A222" s="7"/>
      <c r="B222" s="8" t="s">
        <v>251</v>
      </c>
      <c r="C222" s="9"/>
      <c r="D222" s="9"/>
      <c r="E222" s="9"/>
      <c r="F222" s="9"/>
      <c r="G222" s="9"/>
      <c r="H222" s="10"/>
      <c r="I222" s="10"/>
      <c r="J222" s="10"/>
      <c r="K222" s="10"/>
      <c r="L222" s="62"/>
      <c r="M222" s="62"/>
      <c r="N222" s="10"/>
      <c r="O222" s="10">
        <f>ROUND($O$223,2)</f>
        <v>0</v>
      </c>
      <c r="P222" s="10">
        <f>ROUND($P$223,2)</f>
        <v>0</v>
      </c>
      <c r="Q222" s="10">
        <f>ROUND($Q$223,2)</f>
        <v>0</v>
      </c>
      <c r="R222" s="10"/>
      <c r="S222" s="62"/>
    </row>
    <row r="223" spans="1:19" s="1" customFormat="1" ht="11.1" customHeight="1" outlineLevel="6" x14ac:dyDescent="0.2">
      <c r="A223" s="24"/>
      <c r="B223" s="25" t="s">
        <v>252</v>
      </c>
      <c r="C223" s="26" t="s">
        <v>57</v>
      </c>
      <c r="D223" s="26" t="s">
        <v>144</v>
      </c>
      <c r="E223" s="26"/>
      <c r="F223" s="26"/>
      <c r="G223" s="26"/>
      <c r="H223" s="27">
        <v>3</v>
      </c>
      <c r="I223" s="27">
        <f>$H$223</f>
        <v>3</v>
      </c>
      <c r="J223" s="29">
        <v>1</v>
      </c>
      <c r="K223" s="28">
        <f>ROUND($I$223*$J$223,3)</f>
        <v>3</v>
      </c>
      <c r="L223" s="65"/>
      <c r="M223" s="64"/>
      <c r="N223" s="57">
        <f>ROUND($M$223+$L$223,2)</f>
        <v>0</v>
      </c>
      <c r="O223" s="28">
        <f>ROUND($I$223*$L$223,2)</f>
        <v>0</v>
      </c>
      <c r="P223" s="28">
        <f>ROUND($K$223*$M$223,2)</f>
        <v>0</v>
      </c>
      <c r="Q223" s="28">
        <f>ROUND($P$223+$O$223,2)</f>
        <v>0</v>
      </c>
      <c r="R223" s="30"/>
      <c r="S223" s="69"/>
    </row>
    <row r="224" spans="1:19" s="1" customFormat="1" ht="12" customHeight="1" outlineLevel="5" x14ac:dyDescent="0.2">
      <c r="A224" s="7"/>
      <c r="B224" s="8" t="s">
        <v>253</v>
      </c>
      <c r="C224" s="9"/>
      <c r="D224" s="9"/>
      <c r="E224" s="9"/>
      <c r="F224" s="9"/>
      <c r="G224" s="9"/>
      <c r="H224" s="10"/>
      <c r="I224" s="10"/>
      <c r="J224" s="10"/>
      <c r="K224" s="10"/>
      <c r="L224" s="62"/>
      <c r="M224" s="62"/>
      <c r="N224" s="10"/>
      <c r="O224" s="10">
        <f>ROUND($O$225,2)</f>
        <v>0</v>
      </c>
      <c r="P224" s="10">
        <f>ROUND($P$225,2)</f>
        <v>0</v>
      </c>
      <c r="Q224" s="10">
        <f>ROUND($Q$225,2)</f>
        <v>0</v>
      </c>
      <c r="R224" s="10"/>
      <c r="S224" s="62"/>
    </row>
    <row r="225" spans="1:19" s="1" customFormat="1" ht="21.95" customHeight="1" outlineLevel="6" x14ac:dyDescent="0.2">
      <c r="A225" s="24"/>
      <c r="B225" s="25" t="s">
        <v>254</v>
      </c>
      <c r="C225" s="26" t="s">
        <v>57</v>
      </c>
      <c r="D225" s="26"/>
      <c r="E225" s="26"/>
      <c r="F225" s="26"/>
      <c r="G225" s="26"/>
      <c r="H225" s="27">
        <v>14</v>
      </c>
      <c r="I225" s="27">
        <f>$H$225</f>
        <v>14</v>
      </c>
      <c r="J225" s="29">
        <v>1</v>
      </c>
      <c r="K225" s="28">
        <f>ROUND($I$225*$J$225,3)</f>
        <v>14</v>
      </c>
      <c r="L225" s="65"/>
      <c r="M225" s="64"/>
      <c r="N225" s="57">
        <f>ROUND($M$225+$L$225,2)</f>
        <v>0</v>
      </c>
      <c r="O225" s="28">
        <f>ROUND($I$225*$L$225,2)</f>
        <v>0</v>
      </c>
      <c r="P225" s="28">
        <f>ROUND($K$225*$M$225,2)</f>
        <v>0</v>
      </c>
      <c r="Q225" s="28">
        <f>ROUND($P$225+$O$225,2)</f>
        <v>0</v>
      </c>
      <c r="R225" s="30" t="s">
        <v>255</v>
      </c>
      <c r="S225" s="69"/>
    </row>
    <row r="226" spans="1:19" s="1" customFormat="1" ht="12" customHeight="1" outlineLevel="5" x14ac:dyDescent="0.2">
      <c r="A226" s="7"/>
      <c r="B226" s="8" t="s">
        <v>256</v>
      </c>
      <c r="C226" s="9"/>
      <c r="D226" s="9"/>
      <c r="E226" s="9"/>
      <c r="F226" s="9"/>
      <c r="G226" s="9"/>
      <c r="H226" s="10"/>
      <c r="I226" s="10"/>
      <c r="J226" s="10"/>
      <c r="K226" s="10"/>
      <c r="L226" s="62"/>
      <c r="M226" s="62"/>
      <c r="N226" s="10"/>
      <c r="O226" s="10">
        <f>ROUND($O$227+$O$228+$O$229+$O$230+$O$231+$O$232+$O$233+$O$234+$O$235+$O$236+$O$237+$O$238+$O$239+$O$240+$O$241+$O$242+$O$243,2)</f>
        <v>0</v>
      </c>
      <c r="P226" s="10">
        <f>ROUND($P$227+$P$228+$P$229+$P$230+$P$231+$P$232+$P$233+$P$234+$P$235+$P$236+$P$237+$P$238+$P$239+$P$240+$P$241+$P$242+$P$243,2)</f>
        <v>0</v>
      </c>
      <c r="Q226" s="10">
        <f>ROUND($Q$227+$Q$228+$Q$229+$Q$230+$Q$231+$Q$232+$Q$233+$Q$234+$Q$235+$Q$236+$Q$237+$Q$238+$Q$239+$Q$240+$Q$241+$Q$242+$Q$243,2)</f>
        <v>0</v>
      </c>
      <c r="R226" s="10"/>
      <c r="S226" s="62"/>
    </row>
    <row r="227" spans="1:19" s="1" customFormat="1" ht="11.1" customHeight="1" outlineLevel="6" x14ac:dyDescent="0.2">
      <c r="A227" s="24"/>
      <c r="B227" s="25" t="s">
        <v>257</v>
      </c>
      <c r="C227" s="26" t="s">
        <v>57</v>
      </c>
      <c r="D227" s="26" t="s">
        <v>144</v>
      </c>
      <c r="E227" s="26"/>
      <c r="F227" s="26"/>
      <c r="G227" s="26"/>
      <c r="H227" s="27">
        <v>2</v>
      </c>
      <c r="I227" s="27">
        <f>$H$227</f>
        <v>2</v>
      </c>
      <c r="J227" s="29">
        <v>1</v>
      </c>
      <c r="K227" s="28">
        <f>ROUND($I$227*$J$227,3)</f>
        <v>2</v>
      </c>
      <c r="L227" s="63"/>
      <c r="M227" s="64"/>
      <c r="N227" s="31">
        <f>ROUND($M$227+$L$227,2)</f>
        <v>0</v>
      </c>
      <c r="O227" s="28">
        <f>ROUND($I$227*$L$227,2)</f>
        <v>0</v>
      </c>
      <c r="P227" s="28">
        <f>ROUND($K$227*$M$227,2)</f>
        <v>0</v>
      </c>
      <c r="Q227" s="28">
        <f>ROUND($P$227+$O$227,2)</f>
        <v>0</v>
      </c>
      <c r="R227" s="30"/>
      <c r="S227" s="69"/>
    </row>
    <row r="228" spans="1:19" s="1" customFormat="1" ht="11.1" customHeight="1" outlineLevel="6" x14ac:dyDescent="0.2">
      <c r="A228" s="24"/>
      <c r="B228" s="25" t="s">
        <v>258</v>
      </c>
      <c r="C228" s="26" t="s">
        <v>57</v>
      </c>
      <c r="D228" s="26"/>
      <c r="E228" s="26"/>
      <c r="F228" s="26"/>
      <c r="G228" s="26"/>
      <c r="H228" s="27">
        <v>2</v>
      </c>
      <c r="I228" s="27">
        <f>$H$228</f>
        <v>2</v>
      </c>
      <c r="J228" s="29">
        <v>1</v>
      </c>
      <c r="K228" s="28">
        <f>ROUND($I$228*$J$228,3)</f>
        <v>2</v>
      </c>
      <c r="L228" s="65"/>
      <c r="M228" s="64"/>
      <c r="N228" s="57">
        <f>ROUND($M$228+$L$228,2)</f>
        <v>0</v>
      </c>
      <c r="O228" s="28">
        <f>ROUND($I$228*$L$228,2)</f>
        <v>0</v>
      </c>
      <c r="P228" s="28">
        <f>ROUND($K$228*$M$228,2)</f>
        <v>0</v>
      </c>
      <c r="Q228" s="28">
        <f>ROUND($P$228+$O$228,2)</f>
        <v>0</v>
      </c>
      <c r="R228" s="30"/>
      <c r="S228" s="69"/>
    </row>
    <row r="229" spans="1:19" s="1" customFormat="1" ht="11.1" customHeight="1" outlineLevel="6" x14ac:dyDescent="0.2">
      <c r="A229" s="24"/>
      <c r="B229" s="25" t="s">
        <v>259</v>
      </c>
      <c r="C229" s="26" t="s">
        <v>57</v>
      </c>
      <c r="D229" s="26"/>
      <c r="E229" s="26"/>
      <c r="F229" s="26"/>
      <c r="G229" s="26"/>
      <c r="H229" s="27">
        <v>22</v>
      </c>
      <c r="I229" s="27">
        <f>$H$229</f>
        <v>22</v>
      </c>
      <c r="J229" s="29">
        <v>1</v>
      </c>
      <c r="K229" s="28">
        <f>ROUND($I$229*$J$229,3)</f>
        <v>22</v>
      </c>
      <c r="L229" s="63"/>
      <c r="M229" s="64"/>
      <c r="N229" s="31">
        <f>ROUND($M$229+$L$229,2)</f>
        <v>0</v>
      </c>
      <c r="O229" s="28">
        <f>ROUND($I$229*$L$229,2)</f>
        <v>0</v>
      </c>
      <c r="P229" s="28">
        <f>ROUND($K$229*$M$229,2)</f>
        <v>0</v>
      </c>
      <c r="Q229" s="28">
        <f>ROUND($P$229+$O$229,2)</f>
        <v>0</v>
      </c>
      <c r="R229" s="30"/>
      <c r="S229" s="69"/>
    </row>
    <row r="230" spans="1:19" s="1" customFormat="1" ht="11.1" customHeight="1" outlineLevel="6" x14ac:dyDescent="0.2">
      <c r="A230" s="24"/>
      <c r="B230" s="25" t="s">
        <v>260</v>
      </c>
      <c r="C230" s="26" t="s">
        <v>57</v>
      </c>
      <c r="D230" s="26"/>
      <c r="E230" s="26"/>
      <c r="F230" s="26"/>
      <c r="G230" s="26"/>
      <c r="H230" s="27">
        <v>3</v>
      </c>
      <c r="I230" s="27">
        <f>$H$230</f>
        <v>3</v>
      </c>
      <c r="J230" s="29">
        <v>1</v>
      </c>
      <c r="K230" s="28">
        <f>ROUND($I$230*$J$230,3)</f>
        <v>3</v>
      </c>
      <c r="L230" s="63"/>
      <c r="M230" s="64"/>
      <c r="N230" s="31">
        <f>ROUND($M$230+$L$230,2)</f>
        <v>0</v>
      </c>
      <c r="O230" s="28">
        <f>ROUND($I$230*$L$230,2)</f>
        <v>0</v>
      </c>
      <c r="P230" s="28">
        <f>ROUND($K$230*$M$230,2)</f>
        <v>0</v>
      </c>
      <c r="Q230" s="28">
        <f>ROUND($P$230+$O$230,2)</f>
        <v>0</v>
      </c>
      <c r="R230" s="30"/>
      <c r="S230" s="69"/>
    </row>
    <row r="231" spans="1:19" s="1" customFormat="1" ht="11.1" customHeight="1" outlineLevel="6" x14ac:dyDescent="0.2">
      <c r="A231" s="24"/>
      <c r="B231" s="25" t="s">
        <v>180</v>
      </c>
      <c r="C231" s="26" t="s">
        <v>57</v>
      </c>
      <c r="D231" s="26"/>
      <c r="E231" s="26"/>
      <c r="F231" s="26"/>
      <c r="G231" s="26"/>
      <c r="H231" s="27">
        <v>3</v>
      </c>
      <c r="I231" s="27">
        <f>$H$231</f>
        <v>3</v>
      </c>
      <c r="J231" s="29">
        <v>1</v>
      </c>
      <c r="K231" s="28">
        <f>ROUND($I$231*$J$231,3)</f>
        <v>3</v>
      </c>
      <c r="L231" s="63"/>
      <c r="M231" s="64"/>
      <c r="N231" s="31">
        <f>ROUND($M$231+$L$231,2)</f>
        <v>0</v>
      </c>
      <c r="O231" s="28">
        <f>ROUND($I$231*$L$231,2)</f>
        <v>0</v>
      </c>
      <c r="P231" s="28">
        <f>ROUND($K$231*$M$231,2)</f>
        <v>0</v>
      </c>
      <c r="Q231" s="28">
        <f>ROUND($P$231+$O$231,2)</f>
        <v>0</v>
      </c>
      <c r="R231" s="30"/>
      <c r="S231" s="69"/>
    </row>
    <row r="232" spans="1:19" s="1" customFormat="1" ht="11.1" customHeight="1" outlineLevel="6" x14ac:dyDescent="0.2">
      <c r="A232" s="24"/>
      <c r="B232" s="25" t="s">
        <v>261</v>
      </c>
      <c r="C232" s="26" t="s">
        <v>57</v>
      </c>
      <c r="D232" s="26"/>
      <c r="E232" s="26"/>
      <c r="F232" s="26"/>
      <c r="G232" s="26"/>
      <c r="H232" s="27">
        <v>1</v>
      </c>
      <c r="I232" s="27">
        <f>$H$232</f>
        <v>1</v>
      </c>
      <c r="J232" s="29">
        <v>1</v>
      </c>
      <c r="K232" s="28">
        <f>ROUND($I$232*$J$232,3)</f>
        <v>1</v>
      </c>
      <c r="L232" s="64"/>
      <c r="M232" s="64"/>
      <c r="N232" s="28">
        <f>ROUND($M$232+$L$232,2)</f>
        <v>0</v>
      </c>
      <c r="O232" s="28">
        <f>ROUND($I$232*$L$232,2)</f>
        <v>0</v>
      </c>
      <c r="P232" s="28">
        <f>ROUND($K$232*$M$232,2)</f>
        <v>0</v>
      </c>
      <c r="Q232" s="28">
        <f>ROUND($P$232+$O$232,2)</f>
        <v>0</v>
      </c>
      <c r="R232" s="30"/>
      <c r="S232" s="69"/>
    </row>
    <row r="233" spans="1:19" s="1" customFormat="1" ht="11.1" customHeight="1" outlineLevel="6" x14ac:dyDescent="0.2">
      <c r="A233" s="24"/>
      <c r="B233" s="25" t="s">
        <v>262</v>
      </c>
      <c r="C233" s="26" t="s">
        <v>57</v>
      </c>
      <c r="D233" s="26"/>
      <c r="E233" s="26"/>
      <c r="F233" s="26"/>
      <c r="G233" s="26"/>
      <c r="H233" s="27">
        <v>1</v>
      </c>
      <c r="I233" s="27">
        <f>$H$233</f>
        <v>1</v>
      </c>
      <c r="J233" s="29">
        <v>1</v>
      </c>
      <c r="K233" s="28">
        <f>ROUND($I$233*$J$233,3)</f>
        <v>1</v>
      </c>
      <c r="L233" s="63"/>
      <c r="M233" s="64"/>
      <c r="N233" s="31">
        <f>ROUND($M$233+$L$233,2)</f>
        <v>0</v>
      </c>
      <c r="O233" s="28">
        <f>ROUND($I$233*$L$233,2)</f>
        <v>0</v>
      </c>
      <c r="P233" s="28">
        <f>ROUND($K$233*$M$233,2)</f>
        <v>0</v>
      </c>
      <c r="Q233" s="28">
        <f>ROUND($P$233+$O$233,2)</f>
        <v>0</v>
      </c>
      <c r="R233" s="30"/>
      <c r="S233" s="69"/>
    </row>
    <row r="234" spans="1:19" s="1" customFormat="1" ht="21.95" customHeight="1" outlineLevel="6" x14ac:dyDescent="0.2">
      <c r="A234" s="24"/>
      <c r="B234" s="25" t="s">
        <v>222</v>
      </c>
      <c r="C234" s="26" t="s">
        <v>57</v>
      </c>
      <c r="D234" s="26"/>
      <c r="E234" s="26"/>
      <c r="F234" s="26"/>
      <c r="G234" s="26"/>
      <c r="H234" s="27">
        <v>2</v>
      </c>
      <c r="I234" s="27">
        <f>$H$234</f>
        <v>2</v>
      </c>
      <c r="J234" s="29">
        <v>1</v>
      </c>
      <c r="K234" s="28">
        <f>ROUND($I$234*$J$234,3)</f>
        <v>2</v>
      </c>
      <c r="L234" s="63"/>
      <c r="M234" s="64"/>
      <c r="N234" s="31">
        <f>ROUND($M$234+$L$234,2)</f>
        <v>0</v>
      </c>
      <c r="O234" s="28">
        <f>ROUND($I$234*$L$234,2)</f>
        <v>0</v>
      </c>
      <c r="P234" s="28">
        <f>ROUND($K$234*$M$234,2)</f>
        <v>0</v>
      </c>
      <c r="Q234" s="28">
        <f>ROUND($P$234+$O$234,2)</f>
        <v>0</v>
      </c>
      <c r="R234" s="30" t="s">
        <v>223</v>
      </c>
      <c r="S234" s="69"/>
    </row>
    <row r="235" spans="1:19" s="1" customFormat="1" ht="21.95" customHeight="1" outlineLevel="6" x14ac:dyDescent="0.2">
      <c r="A235" s="24"/>
      <c r="B235" s="25" t="s">
        <v>224</v>
      </c>
      <c r="C235" s="26" t="s">
        <v>57</v>
      </c>
      <c r="D235" s="26"/>
      <c r="E235" s="26"/>
      <c r="F235" s="26"/>
      <c r="G235" s="26"/>
      <c r="H235" s="27">
        <v>1</v>
      </c>
      <c r="I235" s="27">
        <f>$H$235</f>
        <v>1</v>
      </c>
      <c r="J235" s="29">
        <v>1</v>
      </c>
      <c r="K235" s="28">
        <f>ROUND($I$235*$J$235,3)</f>
        <v>1</v>
      </c>
      <c r="L235" s="64"/>
      <c r="M235" s="64"/>
      <c r="N235" s="28">
        <f>ROUND($M$235+$L$235,2)</f>
        <v>0</v>
      </c>
      <c r="O235" s="28">
        <f>ROUND($I$235*$L$235,2)</f>
        <v>0</v>
      </c>
      <c r="P235" s="28">
        <f>ROUND($K$235*$M$235,2)</f>
        <v>0</v>
      </c>
      <c r="Q235" s="28">
        <f>ROUND($P$235+$O$235,2)</f>
        <v>0</v>
      </c>
      <c r="R235" s="30"/>
      <c r="S235" s="69"/>
    </row>
    <row r="236" spans="1:19" s="1" customFormat="1" ht="21.95" customHeight="1" outlineLevel="6" x14ac:dyDescent="0.2">
      <c r="A236" s="24"/>
      <c r="B236" s="25" t="s">
        <v>226</v>
      </c>
      <c r="C236" s="26" t="s">
        <v>57</v>
      </c>
      <c r="D236" s="26"/>
      <c r="E236" s="26"/>
      <c r="F236" s="26"/>
      <c r="G236" s="26"/>
      <c r="H236" s="27">
        <v>8</v>
      </c>
      <c r="I236" s="27">
        <f>$H$236</f>
        <v>8</v>
      </c>
      <c r="J236" s="29">
        <v>1</v>
      </c>
      <c r="K236" s="28">
        <f>ROUND($I$236*$J$236,3)</f>
        <v>8</v>
      </c>
      <c r="L236" s="63"/>
      <c r="M236" s="64"/>
      <c r="N236" s="31">
        <f>ROUND($M$236+$L$236,2)</f>
        <v>0</v>
      </c>
      <c r="O236" s="28">
        <f>ROUND($I$236*$L$236,2)</f>
        <v>0</v>
      </c>
      <c r="P236" s="28">
        <f>ROUND($K$236*$M$236,2)</f>
        <v>0</v>
      </c>
      <c r="Q236" s="28">
        <f>ROUND($P$236+$O$236,2)</f>
        <v>0</v>
      </c>
      <c r="R236" s="30"/>
      <c r="S236" s="69"/>
    </row>
    <row r="237" spans="1:19" s="1" customFormat="1" ht="21.95" customHeight="1" outlineLevel="6" x14ac:dyDescent="0.2">
      <c r="A237" s="24"/>
      <c r="B237" s="25" t="s">
        <v>263</v>
      </c>
      <c r="C237" s="26" t="s">
        <v>57</v>
      </c>
      <c r="D237" s="26"/>
      <c r="E237" s="26"/>
      <c r="F237" s="26"/>
      <c r="G237" s="26"/>
      <c r="H237" s="27">
        <v>4</v>
      </c>
      <c r="I237" s="27">
        <f>$H$237</f>
        <v>4</v>
      </c>
      <c r="J237" s="29">
        <v>1</v>
      </c>
      <c r="K237" s="28">
        <f>ROUND($I$237*$J$237,3)</f>
        <v>4</v>
      </c>
      <c r="L237" s="63"/>
      <c r="M237" s="64"/>
      <c r="N237" s="31">
        <f>ROUND($M$237+$L$237,2)</f>
        <v>0</v>
      </c>
      <c r="O237" s="28">
        <f>ROUND($I$237*$L$237,2)</f>
        <v>0</v>
      </c>
      <c r="P237" s="28">
        <f>ROUND($K$237*$M$237,2)</f>
        <v>0</v>
      </c>
      <c r="Q237" s="28">
        <f>ROUND($P$237+$O$237,2)</f>
        <v>0</v>
      </c>
      <c r="R237" s="30"/>
      <c r="S237" s="69"/>
    </row>
    <row r="238" spans="1:19" s="1" customFormat="1" ht="21.95" customHeight="1" outlineLevel="6" x14ac:dyDescent="0.2">
      <c r="A238" s="24"/>
      <c r="B238" s="25" t="s">
        <v>264</v>
      </c>
      <c r="C238" s="26" t="s">
        <v>57</v>
      </c>
      <c r="D238" s="26"/>
      <c r="E238" s="26"/>
      <c r="F238" s="26"/>
      <c r="G238" s="26"/>
      <c r="H238" s="27">
        <v>16</v>
      </c>
      <c r="I238" s="27">
        <f>$H$238</f>
        <v>16</v>
      </c>
      <c r="J238" s="29">
        <v>1</v>
      </c>
      <c r="K238" s="28">
        <f>ROUND($I$238*$J$238,3)</f>
        <v>16</v>
      </c>
      <c r="L238" s="63"/>
      <c r="M238" s="64"/>
      <c r="N238" s="31">
        <f>ROUND($M$238+$L$238,2)</f>
        <v>0</v>
      </c>
      <c r="O238" s="28">
        <f>ROUND($I$238*$L$238,2)</f>
        <v>0</v>
      </c>
      <c r="P238" s="28">
        <f>ROUND($K$238*$M$238,2)</f>
        <v>0</v>
      </c>
      <c r="Q238" s="28">
        <f>ROUND($P$238+$O$238,2)</f>
        <v>0</v>
      </c>
      <c r="R238" s="30"/>
      <c r="S238" s="69"/>
    </row>
    <row r="239" spans="1:19" s="1" customFormat="1" ht="33" customHeight="1" outlineLevel="6" x14ac:dyDescent="0.2">
      <c r="A239" s="24"/>
      <c r="B239" s="25" t="s">
        <v>265</v>
      </c>
      <c r="C239" s="26" t="s">
        <v>59</v>
      </c>
      <c r="D239" s="26"/>
      <c r="E239" s="26"/>
      <c r="F239" s="26"/>
      <c r="G239" s="26"/>
      <c r="H239" s="27">
        <v>6</v>
      </c>
      <c r="I239" s="27">
        <f>$H$239</f>
        <v>6</v>
      </c>
      <c r="J239" s="29">
        <v>1</v>
      </c>
      <c r="K239" s="28">
        <f>ROUND($I$239*$J$239,3)</f>
        <v>6</v>
      </c>
      <c r="L239" s="63"/>
      <c r="M239" s="64"/>
      <c r="N239" s="31">
        <f>ROUND($M$239+$L$239,2)</f>
        <v>0</v>
      </c>
      <c r="O239" s="28">
        <f>ROUND($I$239*$L$239,2)</f>
        <v>0</v>
      </c>
      <c r="P239" s="28">
        <f>ROUND($K$239*$M$239,2)</f>
        <v>0</v>
      </c>
      <c r="Q239" s="28">
        <f>ROUND($P$239+$O$239,2)</f>
        <v>0</v>
      </c>
      <c r="R239" s="30" t="s">
        <v>266</v>
      </c>
      <c r="S239" s="69"/>
    </row>
    <row r="240" spans="1:19" s="1" customFormat="1" ht="33" customHeight="1" outlineLevel="6" x14ac:dyDescent="0.2">
      <c r="A240" s="24"/>
      <c r="B240" s="25" t="s">
        <v>267</v>
      </c>
      <c r="C240" s="26" t="s">
        <v>59</v>
      </c>
      <c r="D240" s="26"/>
      <c r="E240" s="26"/>
      <c r="F240" s="26"/>
      <c r="G240" s="26"/>
      <c r="H240" s="27">
        <v>10</v>
      </c>
      <c r="I240" s="27">
        <f>$H$240</f>
        <v>10</v>
      </c>
      <c r="J240" s="29">
        <v>1</v>
      </c>
      <c r="K240" s="28">
        <f>ROUND($I$240*$J$240,3)</f>
        <v>10</v>
      </c>
      <c r="L240" s="63"/>
      <c r="M240" s="64"/>
      <c r="N240" s="31">
        <f>ROUND($M$240+$L$240,2)</f>
        <v>0</v>
      </c>
      <c r="O240" s="28">
        <f>ROUND($I$240*$L$240,2)</f>
        <v>0</v>
      </c>
      <c r="P240" s="28">
        <f>ROUND($K$240*$M$240,2)</f>
        <v>0</v>
      </c>
      <c r="Q240" s="28">
        <f>ROUND($P$240+$O$240,2)</f>
        <v>0</v>
      </c>
      <c r="R240" s="30" t="s">
        <v>268</v>
      </c>
      <c r="S240" s="69"/>
    </row>
    <row r="241" spans="1:19" s="1" customFormat="1" ht="33" customHeight="1" outlineLevel="6" x14ac:dyDescent="0.2">
      <c r="A241" s="24"/>
      <c r="B241" s="25" t="s">
        <v>269</v>
      </c>
      <c r="C241" s="26" t="s">
        <v>59</v>
      </c>
      <c r="D241" s="26"/>
      <c r="E241" s="26"/>
      <c r="F241" s="26"/>
      <c r="G241" s="26"/>
      <c r="H241" s="27">
        <v>3</v>
      </c>
      <c r="I241" s="27">
        <f>$H$241</f>
        <v>3</v>
      </c>
      <c r="J241" s="29">
        <v>1</v>
      </c>
      <c r="K241" s="28">
        <f>ROUND($I$241*$J$241,3)</f>
        <v>3</v>
      </c>
      <c r="L241" s="63"/>
      <c r="M241" s="64"/>
      <c r="N241" s="31">
        <f>ROUND($M$241+$L$241,2)</f>
        <v>0</v>
      </c>
      <c r="O241" s="28">
        <f>ROUND($I$241*$L$241,2)</f>
        <v>0</v>
      </c>
      <c r="P241" s="28">
        <f>ROUND($K$241*$M$241,2)</f>
        <v>0</v>
      </c>
      <c r="Q241" s="28">
        <f>ROUND($P$241+$O$241,2)</f>
        <v>0</v>
      </c>
      <c r="R241" s="30" t="s">
        <v>268</v>
      </c>
      <c r="S241" s="69"/>
    </row>
    <row r="242" spans="1:19" s="1" customFormat="1" ht="11.1" customHeight="1" outlineLevel="6" x14ac:dyDescent="0.2">
      <c r="A242" s="24"/>
      <c r="B242" s="25" t="s">
        <v>95</v>
      </c>
      <c r="C242" s="26" t="s">
        <v>96</v>
      </c>
      <c r="D242" s="26"/>
      <c r="E242" s="26"/>
      <c r="F242" s="26"/>
      <c r="G242" s="26"/>
      <c r="H242" s="27">
        <v>0.46500000000000002</v>
      </c>
      <c r="I242" s="27">
        <f>$H$242</f>
        <v>0.46500000000000002</v>
      </c>
      <c r="J242" s="29">
        <v>1</v>
      </c>
      <c r="K242" s="28">
        <f>ROUND($I$242*$J$242,3)</f>
        <v>0.46500000000000002</v>
      </c>
      <c r="L242" s="63"/>
      <c r="M242" s="64"/>
      <c r="N242" s="31">
        <f>ROUND($M$242+$L$242,2)</f>
        <v>0</v>
      </c>
      <c r="O242" s="28">
        <f>ROUND($I$242*$L$242,2)</f>
        <v>0</v>
      </c>
      <c r="P242" s="28">
        <f>ROUND($K$242*$M$242,2)</f>
        <v>0</v>
      </c>
      <c r="Q242" s="28">
        <f>ROUND($P$242+$O$242,2)</f>
        <v>0</v>
      </c>
      <c r="R242" s="30" t="s">
        <v>97</v>
      </c>
      <c r="S242" s="69"/>
    </row>
    <row r="243" spans="1:19" s="1" customFormat="1" ht="11.1" customHeight="1" outlineLevel="6" x14ac:dyDescent="0.2">
      <c r="A243" s="24"/>
      <c r="B243" s="25" t="s">
        <v>98</v>
      </c>
      <c r="C243" s="26" t="s">
        <v>96</v>
      </c>
      <c r="D243" s="26"/>
      <c r="E243" s="26"/>
      <c r="F243" s="26"/>
      <c r="G243" s="26"/>
      <c r="H243" s="27">
        <v>0.77500000000000002</v>
      </c>
      <c r="I243" s="27">
        <f>$H$243</f>
        <v>0.77500000000000002</v>
      </c>
      <c r="J243" s="29">
        <v>1</v>
      </c>
      <c r="K243" s="28">
        <f>ROUND($I$243*$J$243,3)</f>
        <v>0.77500000000000002</v>
      </c>
      <c r="L243" s="63"/>
      <c r="M243" s="64"/>
      <c r="N243" s="31">
        <f>ROUND($M$243+$L$243,2)</f>
        <v>0</v>
      </c>
      <c r="O243" s="28">
        <f>ROUND($I$243*$L$243,2)</f>
        <v>0</v>
      </c>
      <c r="P243" s="28">
        <f>ROUND($K$243*$M$243,2)</f>
        <v>0</v>
      </c>
      <c r="Q243" s="28">
        <f>ROUND($P$243+$O$243,2)</f>
        <v>0</v>
      </c>
      <c r="R243" s="30" t="s">
        <v>99</v>
      </c>
      <c r="S243" s="69"/>
    </row>
    <row r="244" spans="1:19" s="1" customFormat="1" ht="12" customHeight="1" outlineLevel="5" x14ac:dyDescent="0.2">
      <c r="A244" s="7"/>
      <c r="B244" s="8" t="s">
        <v>270</v>
      </c>
      <c r="C244" s="9"/>
      <c r="D244" s="9"/>
      <c r="E244" s="9"/>
      <c r="F244" s="9"/>
      <c r="G244" s="9"/>
      <c r="H244" s="10"/>
      <c r="I244" s="10"/>
      <c r="J244" s="10"/>
      <c r="K244" s="10"/>
      <c r="L244" s="62"/>
      <c r="M244" s="62"/>
      <c r="N244" s="10"/>
      <c r="O244" s="10">
        <f>ROUND($O$245,2)</f>
        <v>0</v>
      </c>
      <c r="P244" s="10">
        <f>ROUND($P$245,2)</f>
        <v>0</v>
      </c>
      <c r="Q244" s="10">
        <f>ROUND($Q$245,2)</f>
        <v>0</v>
      </c>
      <c r="R244" s="10"/>
      <c r="S244" s="62"/>
    </row>
    <row r="245" spans="1:19" s="1" customFormat="1" ht="21.95" customHeight="1" outlineLevel="6" x14ac:dyDescent="0.2">
      <c r="A245" s="24"/>
      <c r="B245" s="25" t="s">
        <v>271</v>
      </c>
      <c r="C245" s="26" t="s">
        <v>57</v>
      </c>
      <c r="D245" s="26"/>
      <c r="E245" s="26"/>
      <c r="F245" s="26"/>
      <c r="G245" s="26"/>
      <c r="H245" s="27">
        <v>1</v>
      </c>
      <c r="I245" s="27">
        <f>$H$245</f>
        <v>1</v>
      </c>
      <c r="J245" s="29">
        <v>1</v>
      </c>
      <c r="K245" s="28">
        <f>ROUND($I$245*$J$245,3)</f>
        <v>1</v>
      </c>
      <c r="L245" s="65"/>
      <c r="M245" s="64"/>
      <c r="N245" s="57">
        <f>ROUND($M$245+$L$245,2)</f>
        <v>0</v>
      </c>
      <c r="O245" s="28">
        <f>ROUND($I$245*$L$245,2)</f>
        <v>0</v>
      </c>
      <c r="P245" s="28">
        <f>ROUND($K$245*$M$245,2)</f>
        <v>0</v>
      </c>
      <c r="Q245" s="28">
        <f>ROUND($P$245+$O$245,2)</f>
        <v>0</v>
      </c>
      <c r="R245" s="30" t="s">
        <v>255</v>
      </c>
      <c r="S245" s="69"/>
    </row>
    <row r="246" spans="1:19" s="1" customFormat="1" ht="12" customHeight="1" outlineLevel="5" x14ac:dyDescent="0.2">
      <c r="A246" s="7"/>
      <c r="B246" s="8" t="s">
        <v>272</v>
      </c>
      <c r="C246" s="9"/>
      <c r="D246" s="9"/>
      <c r="E246" s="9"/>
      <c r="F246" s="9"/>
      <c r="G246" s="9"/>
      <c r="H246" s="10"/>
      <c r="I246" s="10"/>
      <c r="J246" s="10"/>
      <c r="K246" s="10"/>
      <c r="L246" s="62"/>
      <c r="M246" s="62"/>
      <c r="N246" s="10"/>
      <c r="O246" s="10">
        <f>ROUND($O$247+$O$248+$O$249+$O$250+$O$251+$O$252+$O$253+$O$254+$O$255+$O$256+$O$257+$O$258+$O$259+$O$260+$O$261+$O$262+$O$263+$O$264+$O$265+$O$266+$O$267+$O$268+$O$269+$O$270+$O$271+$O$272+$O$273+$O$274+$O$275+$O$276+$O$277+$O$278+$O$279+$O$280,2)</f>
        <v>0</v>
      </c>
      <c r="P246" s="10">
        <f>ROUND($P$247+$P$248+$P$249+$P$250+$P$251+$P$252+$P$253+$P$254+$P$255+$P$256+$P$257+$P$258+$P$259+$P$260+$P$261+$P$262+$P$263+$P$264+$P$265+$P$266+$P$267+$P$268+$P$269+$P$270+$P$271+$P$272+$P$273+$P$274+$P$275+$P$276+$P$277+$P$278+$P$279+$P$280,2)</f>
        <v>0</v>
      </c>
      <c r="Q246" s="10">
        <f>ROUND($Q$247+$Q$248+$Q$249+$Q$250+$Q$251+$Q$252+$Q$253+$Q$254+$Q$255+$Q$256+$Q$257+$Q$258+$Q$259+$Q$260+$Q$261+$Q$262+$Q$263+$Q$264+$Q$265+$Q$266+$Q$267+$Q$268+$Q$269+$Q$270+$Q$271+$Q$272+$Q$273+$Q$274+$Q$275+$Q$276+$Q$277+$Q$278+$Q$279+$Q$280,2)</f>
        <v>0</v>
      </c>
      <c r="R246" s="10"/>
      <c r="S246" s="62"/>
    </row>
    <row r="247" spans="1:19" s="1" customFormat="1" ht="56.1" customHeight="1" outlineLevel="6" x14ac:dyDescent="0.2">
      <c r="A247" s="24"/>
      <c r="B247" s="25" t="s">
        <v>273</v>
      </c>
      <c r="C247" s="26" t="s">
        <v>57</v>
      </c>
      <c r="D247" s="26" t="s">
        <v>274</v>
      </c>
      <c r="E247" s="26"/>
      <c r="F247" s="26"/>
      <c r="G247" s="26"/>
      <c r="H247" s="27">
        <v>4</v>
      </c>
      <c r="I247" s="27">
        <f>$H$247</f>
        <v>4</v>
      </c>
      <c r="J247" s="29">
        <v>1</v>
      </c>
      <c r="K247" s="28">
        <f>ROUND($I$247*$J$247,3)</f>
        <v>4</v>
      </c>
      <c r="L247" s="65"/>
      <c r="M247" s="64"/>
      <c r="N247" s="57">
        <f>ROUND($M$247+$L$247,2)</f>
        <v>0</v>
      </c>
      <c r="O247" s="28">
        <f>ROUND($I$247*$L$247,2)</f>
        <v>0</v>
      </c>
      <c r="P247" s="28">
        <f>ROUND($K$247*$M$247,2)</f>
        <v>0</v>
      </c>
      <c r="Q247" s="28">
        <f>ROUND($P$247+$O$247,2)</f>
        <v>0</v>
      </c>
      <c r="R247" s="30" t="s">
        <v>275</v>
      </c>
      <c r="S247" s="69"/>
    </row>
    <row r="248" spans="1:19" s="1" customFormat="1" ht="56.1" customHeight="1" outlineLevel="6" x14ac:dyDescent="0.2">
      <c r="A248" s="24"/>
      <c r="B248" s="25" t="s">
        <v>276</v>
      </c>
      <c r="C248" s="26" t="s">
        <v>57</v>
      </c>
      <c r="D248" s="26"/>
      <c r="E248" s="26"/>
      <c r="F248" s="26"/>
      <c r="G248" s="26"/>
      <c r="H248" s="27">
        <v>11</v>
      </c>
      <c r="I248" s="27">
        <f>$H$248</f>
        <v>11</v>
      </c>
      <c r="J248" s="29">
        <v>1</v>
      </c>
      <c r="K248" s="28">
        <f>ROUND($I$248*$J$248,3)</f>
        <v>11</v>
      </c>
      <c r="L248" s="65"/>
      <c r="M248" s="64"/>
      <c r="N248" s="57">
        <f>ROUND($M$248+$L$248,2)</f>
        <v>0</v>
      </c>
      <c r="O248" s="28">
        <f>ROUND($I$248*$L$248,2)</f>
        <v>0</v>
      </c>
      <c r="P248" s="28">
        <f>ROUND($K$248*$M$248,2)</f>
        <v>0</v>
      </c>
      <c r="Q248" s="28">
        <f>ROUND($P$248+$O$248,2)</f>
        <v>0</v>
      </c>
      <c r="R248" s="30" t="s">
        <v>275</v>
      </c>
      <c r="S248" s="69"/>
    </row>
    <row r="249" spans="1:19" s="1" customFormat="1" ht="56.1" customHeight="1" outlineLevel="6" x14ac:dyDescent="0.2">
      <c r="A249" s="24"/>
      <c r="B249" s="25" t="s">
        <v>277</v>
      </c>
      <c r="C249" s="26" t="s">
        <v>57</v>
      </c>
      <c r="D249" s="26"/>
      <c r="E249" s="26"/>
      <c r="F249" s="26"/>
      <c r="G249" s="26"/>
      <c r="H249" s="27">
        <v>4</v>
      </c>
      <c r="I249" s="27">
        <f>$H$249</f>
        <v>4</v>
      </c>
      <c r="J249" s="29">
        <v>1</v>
      </c>
      <c r="K249" s="28">
        <f>ROUND($I$249*$J$249,3)</f>
        <v>4</v>
      </c>
      <c r="L249" s="65"/>
      <c r="M249" s="64"/>
      <c r="N249" s="57">
        <f>ROUND($M$249+$L$249,2)</f>
        <v>0</v>
      </c>
      <c r="O249" s="28">
        <f>ROUND($I$249*$L$249,2)</f>
        <v>0</v>
      </c>
      <c r="P249" s="28">
        <f>ROUND($K$249*$M$249,2)</f>
        <v>0</v>
      </c>
      <c r="Q249" s="28">
        <f>ROUND($P$249+$O$249,2)</f>
        <v>0</v>
      </c>
      <c r="R249" s="30" t="s">
        <v>275</v>
      </c>
      <c r="S249" s="69"/>
    </row>
    <row r="250" spans="1:19" s="1" customFormat="1" ht="56.1" customHeight="1" outlineLevel="6" x14ac:dyDescent="0.2">
      <c r="A250" s="24"/>
      <c r="B250" s="25" t="s">
        <v>278</v>
      </c>
      <c r="C250" s="26" t="s">
        <v>57</v>
      </c>
      <c r="D250" s="26"/>
      <c r="E250" s="26"/>
      <c r="F250" s="26"/>
      <c r="G250" s="26"/>
      <c r="H250" s="27">
        <v>8</v>
      </c>
      <c r="I250" s="27">
        <f>$H$250</f>
        <v>8</v>
      </c>
      <c r="J250" s="29">
        <v>1</v>
      </c>
      <c r="K250" s="28">
        <f>ROUND($I$250*$J$250,3)</f>
        <v>8</v>
      </c>
      <c r="L250" s="65"/>
      <c r="M250" s="64"/>
      <c r="N250" s="57">
        <f>ROUND($M$250+$L$250,2)</f>
        <v>0</v>
      </c>
      <c r="O250" s="28">
        <f>ROUND($I$250*$L$250,2)</f>
        <v>0</v>
      </c>
      <c r="P250" s="28">
        <f>ROUND($K$250*$M$250,2)</f>
        <v>0</v>
      </c>
      <c r="Q250" s="28">
        <f>ROUND($P$250+$O$250,2)</f>
        <v>0</v>
      </c>
      <c r="R250" s="30" t="s">
        <v>275</v>
      </c>
      <c r="S250" s="69"/>
    </row>
    <row r="251" spans="1:19" s="1" customFormat="1" ht="56.1" customHeight="1" outlineLevel="6" x14ac:dyDescent="0.2">
      <c r="A251" s="24"/>
      <c r="B251" s="25" t="s">
        <v>279</v>
      </c>
      <c r="C251" s="26" t="s">
        <v>57</v>
      </c>
      <c r="D251" s="26"/>
      <c r="E251" s="26"/>
      <c r="F251" s="26"/>
      <c r="G251" s="26"/>
      <c r="H251" s="27">
        <v>40</v>
      </c>
      <c r="I251" s="27">
        <f>$H$251</f>
        <v>40</v>
      </c>
      <c r="J251" s="29">
        <v>1</v>
      </c>
      <c r="K251" s="28">
        <f>ROUND($I$251*$J$251,3)</f>
        <v>40</v>
      </c>
      <c r="L251" s="65"/>
      <c r="M251" s="64"/>
      <c r="N251" s="57">
        <f>ROUND($M$251+$L$251,2)</f>
        <v>0</v>
      </c>
      <c r="O251" s="28">
        <f>ROUND($I$251*$L$251,2)</f>
        <v>0</v>
      </c>
      <c r="P251" s="28">
        <f>ROUND($K$251*$M$251,2)</f>
        <v>0</v>
      </c>
      <c r="Q251" s="28">
        <f>ROUND($P$251+$O$251,2)</f>
        <v>0</v>
      </c>
      <c r="R251" s="30" t="s">
        <v>275</v>
      </c>
      <c r="S251" s="69"/>
    </row>
    <row r="252" spans="1:19" s="1" customFormat="1" ht="56.1" customHeight="1" outlineLevel="6" x14ac:dyDescent="0.2">
      <c r="A252" s="24"/>
      <c r="B252" s="25" t="s">
        <v>280</v>
      </c>
      <c r="C252" s="26" t="s">
        <v>57</v>
      </c>
      <c r="D252" s="26"/>
      <c r="E252" s="26"/>
      <c r="F252" s="26"/>
      <c r="G252" s="26"/>
      <c r="H252" s="27">
        <v>8</v>
      </c>
      <c r="I252" s="27">
        <f>$H$252</f>
        <v>8</v>
      </c>
      <c r="J252" s="29">
        <v>1</v>
      </c>
      <c r="K252" s="28">
        <f>ROUND($I$252*$J$252,3)</f>
        <v>8</v>
      </c>
      <c r="L252" s="65"/>
      <c r="M252" s="64"/>
      <c r="N252" s="57">
        <f>ROUND($M$252+$L$252,2)</f>
        <v>0</v>
      </c>
      <c r="O252" s="28">
        <f>ROUND($I$252*$L$252,2)</f>
        <v>0</v>
      </c>
      <c r="P252" s="28">
        <f>ROUND($K$252*$M$252,2)</f>
        <v>0</v>
      </c>
      <c r="Q252" s="28">
        <f>ROUND($P$252+$O$252,2)</f>
        <v>0</v>
      </c>
      <c r="R252" s="30" t="s">
        <v>275</v>
      </c>
      <c r="S252" s="69"/>
    </row>
    <row r="253" spans="1:19" s="1" customFormat="1" ht="56.1" customHeight="1" outlineLevel="6" x14ac:dyDescent="0.2">
      <c r="A253" s="24"/>
      <c r="B253" s="25" t="s">
        <v>281</v>
      </c>
      <c r="C253" s="26" t="s">
        <v>57</v>
      </c>
      <c r="D253" s="26"/>
      <c r="E253" s="26"/>
      <c r="F253" s="26"/>
      <c r="G253" s="26"/>
      <c r="H253" s="27">
        <v>8</v>
      </c>
      <c r="I253" s="27">
        <f>$H$253</f>
        <v>8</v>
      </c>
      <c r="J253" s="29">
        <v>1</v>
      </c>
      <c r="K253" s="28">
        <f>ROUND($I$253*$J$253,3)</f>
        <v>8</v>
      </c>
      <c r="L253" s="65"/>
      <c r="M253" s="64"/>
      <c r="N253" s="57">
        <f>ROUND($M$253+$L$253,2)</f>
        <v>0</v>
      </c>
      <c r="O253" s="28">
        <f>ROUND($I$253*$L$253,2)</f>
        <v>0</v>
      </c>
      <c r="P253" s="28">
        <f>ROUND($K$253*$M$253,2)</f>
        <v>0</v>
      </c>
      <c r="Q253" s="28">
        <f>ROUND($P$253+$O$253,2)</f>
        <v>0</v>
      </c>
      <c r="R253" s="30" t="s">
        <v>275</v>
      </c>
      <c r="S253" s="69"/>
    </row>
    <row r="254" spans="1:19" s="1" customFormat="1" ht="56.1" customHeight="1" outlineLevel="6" x14ac:dyDescent="0.2">
      <c r="A254" s="24"/>
      <c r="B254" s="25" t="s">
        <v>282</v>
      </c>
      <c r="C254" s="26" t="s">
        <v>57</v>
      </c>
      <c r="D254" s="26"/>
      <c r="E254" s="26"/>
      <c r="F254" s="26"/>
      <c r="G254" s="26"/>
      <c r="H254" s="27">
        <v>3</v>
      </c>
      <c r="I254" s="27">
        <f>$H$254</f>
        <v>3</v>
      </c>
      <c r="J254" s="29">
        <v>1</v>
      </c>
      <c r="K254" s="28">
        <f>ROUND($I$254*$J$254,3)</f>
        <v>3</v>
      </c>
      <c r="L254" s="65"/>
      <c r="M254" s="64"/>
      <c r="N254" s="57">
        <f>ROUND($M$254+$L$254,2)</f>
        <v>0</v>
      </c>
      <c r="O254" s="28">
        <f>ROUND($I$254*$L$254,2)</f>
        <v>0</v>
      </c>
      <c r="P254" s="28">
        <f>ROUND($K$254*$M$254,2)</f>
        <v>0</v>
      </c>
      <c r="Q254" s="28">
        <f>ROUND($P$254+$O$254,2)</f>
        <v>0</v>
      </c>
      <c r="R254" s="30" t="s">
        <v>275</v>
      </c>
      <c r="S254" s="69"/>
    </row>
    <row r="255" spans="1:19" s="1" customFormat="1" ht="56.1" customHeight="1" outlineLevel="6" x14ac:dyDescent="0.2">
      <c r="A255" s="24"/>
      <c r="B255" s="25" t="s">
        <v>283</v>
      </c>
      <c r="C255" s="26" t="s">
        <v>57</v>
      </c>
      <c r="D255" s="26"/>
      <c r="E255" s="26"/>
      <c r="F255" s="26"/>
      <c r="G255" s="26"/>
      <c r="H255" s="27">
        <v>2</v>
      </c>
      <c r="I255" s="27">
        <f>$H$255</f>
        <v>2</v>
      </c>
      <c r="J255" s="29">
        <v>1</v>
      </c>
      <c r="K255" s="28">
        <f>ROUND($I$255*$J$255,3)</f>
        <v>2</v>
      </c>
      <c r="L255" s="65"/>
      <c r="M255" s="64"/>
      <c r="N255" s="57">
        <f>ROUND($M$255+$L$255,2)</f>
        <v>0</v>
      </c>
      <c r="O255" s="28">
        <f>ROUND($I$255*$L$255,2)</f>
        <v>0</v>
      </c>
      <c r="P255" s="28">
        <f>ROUND($K$255*$M$255,2)</f>
        <v>0</v>
      </c>
      <c r="Q255" s="28">
        <f>ROUND($P$255+$O$255,2)</f>
        <v>0</v>
      </c>
      <c r="R255" s="30" t="s">
        <v>275</v>
      </c>
      <c r="S255" s="69"/>
    </row>
    <row r="256" spans="1:19" s="1" customFormat="1" ht="56.1" customHeight="1" outlineLevel="6" x14ac:dyDescent="0.2">
      <c r="A256" s="24"/>
      <c r="B256" s="25" t="s">
        <v>284</v>
      </c>
      <c r="C256" s="26" t="s">
        <v>57</v>
      </c>
      <c r="D256" s="26"/>
      <c r="E256" s="26"/>
      <c r="F256" s="26"/>
      <c r="G256" s="26"/>
      <c r="H256" s="27">
        <v>2</v>
      </c>
      <c r="I256" s="27">
        <f>$H$256</f>
        <v>2</v>
      </c>
      <c r="J256" s="29">
        <v>1</v>
      </c>
      <c r="K256" s="28">
        <f>ROUND($I$256*$J$256,3)</f>
        <v>2</v>
      </c>
      <c r="L256" s="65"/>
      <c r="M256" s="64"/>
      <c r="N256" s="57">
        <f>ROUND($M$256+$L$256,2)</f>
        <v>0</v>
      </c>
      <c r="O256" s="28">
        <f>ROUND($I$256*$L$256,2)</f>
        <v>0</v>
      </c>
      <c r="P256" s="28">
        <f>ROUND($K$256*$M$256,2)</f>
        <v>0</v>
      </c>
      <c r="Q256" s="28">
        <f>ROUND($P$256+$O$256,2)</f>
        <v>0</v>
      </c>
      <c r="R256" s="30" t="s">
        <v>275</v>
      </c>
      <c r="S256" s="69"/>
    </row>
    <row r="257" spans="1:19" s="1" customFormat="1" ht="56.1" customHeight="1" outlineLevel="6" x14ac:dyDescent="0.2">
      <c r="A257" s="24"/>
      <c r="B257" s="25" t="s">
        <v>285</v>
      </c>
      <c r="C257" s="26" t="s">
        <v>57</v>
      </c>
      <c r="D257" s="26"/>
      <c r="E257" s="26"/>
      <c r="F257" s="26"/>
      <c r="G257" s="26"/>
      <c r="H257" s="27">
        <v>1</v>
      </c>
      <c r="I257" s="27">
        <f>$H$257</f>
        <v>1</v>
      </c>
      <c r="J257" s="29">
        <v>1</v>
      </c>
      <c r="K257" s="28">
        <f>ROUND($I$257*$J$257,3)</f>
        <v>1</v>
      </c>
      <c r="L257" s="65"/>
      <c r="M257" s="64"/>
      <c r="N257" s="57">
        <f>ROUND($M$257+$L$257,2)</f>
        <v>0</v>
      </c>
      <c r="O257" s="28">
        <f>ROUND($I$257*$L$257,2)</f>
        <v>0</v>
      </c>
      <c r="P257" s="28">
        <f>ROUND($K$257*$M$257,2)</f>
        <v>0</v>
      </c>
      <c r="Q257" s="28">
        <f>ROUND($P$257+$O$257,2)</f>
        <v>0</v>
      </c>
      <c r="R257" s="30" t="s">
        <v>275</v>
      </c>
      <c r="S257" s="69"/>
    </row>
    <row r="258" spans="1:19" s="1" customFormat="1" ht="56.1" customHeight="1" outlineLevel="6" x14ac:dyDescent="0.2">
      <c r="A258" s="24"/>
      <c r="B258" s="25" t="s">
        <v>286</v>
      </c>
      <c r="C258" s="26" t="s">
        <v>57</v>
      </c>
      <c r="D258" s="26"/>
      <c r="E258" s="26"/>
      <c r="F258" s="26"/>
      <c r="G258" s="26"/>
      <c r="H258" s="27">
        <v>7</v>
      </c>
      <c r="I258" s="27">
        <f>$H$258</f>
        <v>7</v>
      </c>
      <c r="J258" s="29">
        <v>1</v>
      </c>
      <c r="K258" s="28">
        <f>ROUND($I$258*$J$258,3)</f>
        <v>7</v>
      </c>
      <c r="L258" s="65"/>
      <c r="M258" s="64"/>
      <c r="N258" s="57">
        <f>ROUND($M$258+$L$258,2)</f>
        <v>0</v>
      </c>
      <c r="O258" s="28">
        <f>ROUND($I$258*$L$258,2)</f>
        <v>0</v>
      </c>
      <c r="P258" s="28">
        <f>ROUND($K$258*$M$258,2)</f>
        <v>0</v>
      </c>
      <c r="Q258" s="28">
        <f>ROUND($P$258+$O$258,2)</f>
        <v>0</v>
      </c>
      <c r="R258" s="30" t="s">
        <v>275</v>
      </c>
      <c r="S258" s="69"/>
    </row>
    <row r="259" spans="1:19" s="1" customFormat="1" ht="56.1" customHeight="1" outlineLevel="6" x14ac:dyDescent="0.2">
      <c r="A259" s="24"/>
      <c r="B259" s="25" t="s">
        <v>287</v>
      </c>
      <c r="C259" s="26" t="s">
        <v>57</v>
      </c>
      <c r="D259" s="26"/>
      <c r="E259" s="26"/>
      <c r="F259" s="26"/>
      <c r="G259" s="26"/>
      <c r="H259" s="27">
        <v>1</v>
      </c>
      <c r="I259" s="27">
        <f>$H$259</f>
        <v>1</v>
      </c>
      <c r="J259" s="29">
        <v>1</v>
      </c>
      <c r="K259" s="28">
        <f>ROUND($I$259*$J$259,3)</f>
        <v>1</v>
      </c>
      <c r="L259" s="65"/>
      <c r="M259" s="64"/>
      <c r="N259" s="57">
        <f>ROUND($M$259+$L$259,2)</f>
        <v>0</v>
      </c>
      <c r="O259" s="28">
        <f>ROUND($I$259*$L$259,2)</f>
        <v>0</v>
      </c>
      <c r="P259" s="28">
        <f>ROUND($K$259*$M$259,2)</f>
        <v>0</v>
      </c>
      <c r="Q259" s="28">
        <f>ROUND($P$259+$O$259,2)</f>
        <v>0</v>
      </c>
      <c r="R259" s="30" t="s">
        <v>275</v>
      </c>
      <c r="S259" s="69"/>
    </row>
    <row r="260" spans="1:19" s="1" customFormat="1" ht="56.1" customHeight="1" outlineLevel="6" x14ac:dyDescent="0.2">
      <c r="A260" s="24"/>
      <c r="B260" s="25" t="s">
        <v>288</v>
      </c>
      <c r="C260" s="26" t="s">
        <v>57</v>
      </c>
      <c r="D260" s="26"/>
      <c r="E260" s="26"/>
      <c r="F260" s="26"/>
      <c r="G260" s="26"/>
      <c r="H260" s="27">
        <v>1</v>
      </c>
      <c r="I260" s="27">
        <f>$H$260</f>
        <v>1</v>
      </c>
      <c r="J260" s="29">
        <v>1</v>
      </c>
      <c r="K260" s="28">
        <f>ROUND($I$260*$J$260,3)</f>
        <v>1</v>
      </c>
      <c r="L260" s="65"/>
      <c r="M260" s="64"/>
      <c r="N260" s="57">
        <f>ROUND($M$260+$L$260,2)</f>
        <v>0</v>
      </c>
      <c r="O260" s="28">
        <f>ROUND($I$260*$L$260,2)</f>
        <v>0</v>
      </c>
      <c r="P260" s="28">
        <f>ROUND($K$260*$M$260,2)</f>
        <v>0</v>
      </c>
      <c r="Q260" s="28">
        <f>ROUND($P$260+$O$260,2)</f>
        <v>0</v>
      </c>
      <c r="R260" s="30" t="s">
        <v>275</v>
      </c>
      <c r="S260" s="69"/>
    </row>
    <row r="261" spans="1:19" s="1" customFormat="1" ht="56.1" customHeight="1" outlineLevel="6" x14ac:dyDescent="0.2">
      <c r="A261" s="24"/>
      <c r="B261" s="25" t="s">
        <v>289</v>
      </c>
      <c r="C261" s="26" t="s">
        <v>57</v>
      </c>
      <c r="D261" s="26"/>
      <c r="E261" s="26"/>
      <c r="F261" s="26"/>
      <c r="G261" s="26"/>
      <c r="H261" s="27">
        <v>6</v>
      </c>
      <c r="I261" s="27">
        <f>$H$261</f>
        <v>6</v>
      </c>
      <c r="J261" s="29">
        <v>1</v>
      </c>
      <c r="K261" s="28">
        <f>ROUND($I$261*$J$261,3)</f>
        <v>6</v>
      </c>
      <c r="L261" s="65"/>
      <c r="M261" s="64"/>
      <c r="N261" s="57">
        <f>ROUND($M$261+$L$261,2)</f>
        <v>0</v>
      </c>
      <c r="O261" s="28">
        <f>ROUND($I$261*$L$261,2)</f>
        <v>0</v>
      </c>
      <c r="P261" s="28">
        <f>ROUND($K$261*$M$261,2)</f>
        <v>0</v>
      </c>
      <c r="Q261" s="28">
        <f>ROUND($P$261+$O$261,2)</f>
        <v>0</v>
      </c>
      <c r="R261" s="30" t="s">
        <v>275</v>
      </c>
      <c r="S261" s="69"/>
    </row>
    <row r="262" spans="1:19" s="1" customFormat="1" ht="56.1" customHeight="1" outlineLevel="6" x14ac:dyDescent="0.2">
      <c r="A262" s="24"/>
      <c r="B262" s="25" t="s">
        <v>290</v>
      </c>
      <c r="C262" s="26" t="s">
        <v>57</v>
      </c>
      <c r="D262" s="26"/>
      <c r="E262" s="26"/>
      <c r="F262" s="26"/>
      <c r="G262" s="26"/>
      <c r="H262" s="27">
        <v>1</v>
      </c>
      <c r="I262" s="27">
        <f>$H$262</f>
        <v>1</v>
      </c>
      <c r="J262" s="29">
        <v>1</v>
      </c>
      <c r="K262" s="28">
        <f>ROUND($I$262*$J$262,3)</f>
        <v>1</v>
      </c>
      <c r="L262" s="65"/>
      <c r="M262" s="64"/>
      <c r="N262" s="57">
        <f>ROUND($M$262+$L$262,2)</f>
        <v>0</v>
      </c>
      <c r="O262" s="28">
        <f>ROUND($I$262*$L$262,2)</f>
        <v>0</v>
      </c>
      <c r="P262" s="28">
        <f>ROUND($K$262*$M$262,2)</f>
        <v>0</v>
      </c>
      <c r="Q262" s="28">
        <f>ROUND($P$262+$O$262,2)</f>
        <v>0</v>
      </c>
      <c r="R262" s="30" t="s">
        <v>275</v>
      </c>
      <c r="S262" s="69"/>
    </row>
    <row r="263" spans="1:19" s="1" customFormat="1" ht="56.1" customHeight="1" outlineLevel="6" x14ac:dyDescent="0.2">
      <c r="A263" s="24"/>
      <c r="B263" s="25" t="s">
        <v>291</v>
      </c>
      <c r="C263" s="26" t="s">
        <v>57</v>
      </c>
      <c r="D263" s="26"/>
      <c r="E263" s="26"/>
      <c r="F263" s="26"/>
      <c r="G263" s="26"/>
      <c r="H263" s="27">
        <v>1</v>
      </c>
      <c r="I263" s="27">
        <f>$H$263</f>
        <v>1</v>
      </c>
      <c r="J263" s="29">
        <v>1</v>
      </c>
      <c r="K263" s="28">
        <f>ROUND($I$263*$J$263,3)</f>
        <v>1</v>
      </c>
      <c r="L263" s="65"/>
      <c r="M263" s="64"/>
      <c r="N263" s="57">
        <f>ROUND($M$263+$L$263,2)</f>
        <v>0</v>
      </c>
      <c r="O263" s="28">
        <f>ROUND($I$263*$L$263,2)</f>
        <v>0</v>
      </c>
      <c r="P263" s="28">
        <f>ROUND($K$263*$M$263,2)</f>
        <v>0</v>
      </c>
      <c r="Q263" s="28">
        <f>ROUND($P$263+$O$263,2)</f>
        <v>0</v>
      </c>
      <c r="R263" s="30" t="s">
        <v>275</v>
      </c>
      <c r="S263" s="69"/>
    </row>
    <row r="264" spans="1:19" s="1" customFormat="1" ht="56.1" customHeight="1" outlineLevel="6" x14ac:dyDescent="0.2">
      <c r="A264" s="24"/>
      <c r="B264" s="25" t="s">
        <v>292</v>
      </c>
      <c r="C264" s="26" t="s">
        <v>57</v>
      </c>
      <c r="D264" s="26"/>
      <c r="E264" s="26"/>
      <c r="F264" s="26"/>
      <c r="G264" s="26"/>
      <c r="H264" s="27">
        <v>2</v>
      </c>
      <c r="I264" s="27">
        <f>$H$264</f>
        <v>2</v>
      </c>
      <c r="J264" s="29">
        <v>1</v>
      </c>
      <c r="K264" s="28">
        <f>ROUND($I$264*$J$264,3)</f>
        <v>2</v>
      </c>
      <c r="L264" s="65"/>
      <c r="M264" s="64"/>
      <c r="N264" s="57">
        <f>ROUND($M$264+$L$264,2)</f>
        <v>0</v>
      </c>
      <c r="O264" s="28">
        <f>ROUND($I$264*$L$264,2)</f>
        <v>0</v>
      </c>
      <c r="P264" s="28">
        <f>ROUND($K$264*$M$264,2)</f>
        <v>0</v>
      </c>
      <c r="Q264" s="28">
        <f>ROUND($P$264+$O$264,2)</f>
        <v>0</v>
      </c>
      <c r="R264" s="30" t="s">
        <v>275</v>
      </c>
      <c r="S264" s="69"/>
    </row>
    <row r="265" spans="1:19" s="1" customFormat="1" ht="56.1" customHeight="1" outlineLevel="6" x14ac:dyDescent="0.2">
      <c r="A265" s="24"/>
      <c r="B265" s="25" t="s">
        <v>293</v>
      </c>
      <c r="C265" s="26" t="s">
        <v>57</v>
      </c>
      <c r="D265" s="26"/>
      <c r="E265" s="26"/>
      <c r="F265" s="26"/>
      <c r="G265" s="26"/>
      <c r="H265" s="27">
        <v>1</v>
      </c>
      <c r="I265" s="27">
        <f>$H$265</f>
        <v>1</v>
      </c>
      <c r="J265" s="29">
        <v>1</v>
      </c>
      <c r="K265" s="28">
        <f>ROUND($I$265*$J$265,3)</f>
        <v>1</v>
      </c>
      <c r="L265" s="65"/>
      <c r="M265" s="64"/>
      <c r="N265" s="57">
        <f>ROUND($M$265+$L$265,2)</f>
        <v>0</v>
      </c>
      <c r="O265" s="28">
        <f>ROUND($I$265*$L$265,2)</f>
        <v>0</v>
      </c>
      <c r="P265" s="28">
        <f>ROUND($K$265*$M$265,2)</f>
        <v>0</v>
      </c>
      <c r="Q265" s="28">
        <f>ROUND($P$265+$O$265,2)</f>
        <v>0</v>
      </c>
      <c r="R265" s="30" t="s">
        <v>275</v>
      </c>
      <c r="S265" s="69"/>
    </row>
    <row r="266" spans="1:19" s="1" customFormat="1" ht="56.1" customHeight="1" outlineLevel="6" x14ac:dyDescent="0.2">
      <c r="A266" s="24"/>
      <c r="B266" s="25" t="s">
        <v>294</v>
      </c>
      <c r="C266" s="26" t="s">
        <v>57</v>
      </c>
      <c r="D266" s="26"/>
      <c r="E266" s="26"/>
      <c r="F266" s="26"/>
      <c r="G266" s="26"/>
      <c r="H266" s="27">
        <v>2</v>
      </c>
      <c r="I266" s="27">
        <f>$H$266</f>
        <v>2</v>
      </c>
      <c r="J266" s="29">
        <v>1</v>
      </c>
      <c r="K266" s="28">
        <f>ROUND($I$266*$J$266,3)</f>
        <v>2</v>
      </c>
      <c r="L266" s="65"/>
      <c r="M266" s="64"/>
      <c r="N266" s="57">
        <f>ROUND($M$266+$L$266,2)</f>
        <v>0</v>
      </c>
      <c r="O266" s="28">
        <f>ROUND($I$266*$L$266,2)</f>
        <v>0</v>
      </c>
      <c r="P266" s="28">
        <f>ROUND($K$266*$M$266,2)</f>
        <v>0</v>
      </c>
      <c r="Q266" s="28">
        <f>ROUND($P$266+$O$266,2)</f>
        <v>0</v>
      </c>
      <c r="R266" s="30" t="s">
        <v>275</v>
      </c>
      <c r="S266" s="69"/>
    </row>
    <row r="267" spans="1:19" s="1" customFormat="1" ht="56.1" customHeight="1" outlineLevel="6" x14ac:dyDescent="0.2">
      <c r="A267" s="24"/>
      <c r="B267" s="25" t="s">
        <v>295</v>
      </c>
      <c r="C267" s="26" t="s">
        <v>57</v>
      </c>
      <c r="D267" s="26"/>
      <c r="E267" s="26"/>
      <c r="F267" s="26"/>
      <c r="G267" s="26"/>
      <c r="H267" s="27">
        <v>1</v>
      </c>
      <c r="I267" s="27">
        <f>$H$267</f>
        <v>1</v>
      </c>
      <c r="J267" s="29">
        <v>1</v>
      </c>
      <c r="K267" s="28">
        <f>ROUND($I$267*$J$267,3)</f>
        <v>1</v>
      </c>
      <c r="L267" s="65"/>
      <c r="M267" s="64"/>
      <c r="N267" s="57">
        <f>ROUND($M$267+$L$267,2)</f>
        <v>0</v>
      </c>
      <c r="O267" s="28">
        <f>ROUND($I$267*$L$267,2)</f>
        <v>0</v>
      </c>
      <c r="P267" s="28">
        <f>ROUND($K$267*$M$267,2)</f>
        <v>0</v>
      </c>
      <c r="Q267" s="28">
        <f>ROUND($P$267+$O$267,2)</f>
        <v>0</v>
      </c>
      <c r="R267" s="30" t="s">
        <v>275</v>
      </c>
      <c r="S267" s="69"/>
    </row>
    <row r="268" spans="1:19" s="1" customFormat="1" ht="56.1" customHeight="1" outlineLevel="6" x14ac:dyDescent="0.2">
      <c r="A268" s="24"/>
      <c r="B268" s="25" t="s">
        <v>296</v>
      </c>
      <c r="C268" s="26" t="s">
        <v>57</v>
      </c>
      <c r="D268" s="26"/>
      <c r="E268" s="26"/>
      <c r="F268" s="26"/>
      <c r="G268" s="26"/>
      <c r="H268" s="27">
        <v>1</v>
      </c>
      <c r="I268" s="27">
        <f>$H$268</f>
        <v>1</v>
      </c>
      <c r="J268" s="29">
        <v>1</v>
      </c>
      <c r="K268" s="28">
        <f>ROUND($I$268*$J$268,3)</f>
        <v>1</v>
      </c>
      <c r="L268" s="65"/>
      <c r="M268" s="64"/>
      <c r="N268" s="57">
        <f>ROUND($M$268+$L$268,2)</f>
        <v>0</v>
      </c>
      <c r="O268" s="28">
        <f>ROUND($I$268*$L$268,2)</f>
        <v>0</v>
      </c>
      <c r="P268" s="28">
        <f>ROUND($K$268*$M$268,2)</f>
        <v>0</v>
      </c>
      <c r="Q268" s="28">
        <f>ROUND($P$268+$O$268,2)</f>
        <v>0</v>
      </c>
      <c r="R268" s="30" t="s">
        <v>275</v>
      </c>
      <c r="S268" s="69"/>
    </row>
    <row r="269" spans="1:19" s="1" customFormat="1" ht="56.1" customHeight="1" outlineLevel="6" x14ac:dyDescent="0.2">
      <c r="A269" s="24"/>
      <c r="B269" s="25" t="s">
        <v>297</v>
      </c>
      <c r="C269" s="26" t="s">
        <v>57</v>
      </c>
      <c r="D269" s="26"/>
      <c r="E269" s="26"/>
      <c r="F269" s="26"/>
      <c r="G269" s="26"/>
      <c r="H269" s="27">
        <v>2</v>
      </c>
      <c r="I269" s="27">
        <f>$H$269</f>
        <v>2</v>
      </c>
      <c r="J269" s="29">
        <v>1</v>
      </c>
      <c r="K269" s="28">
        <f>ROUND($I$269*$J$269,3)</f>
        <v>2</v>
      </c>
      <c r="L269" s="65"/>
      <c r="M269" s="64"/>
      <c r="N269" s="57">
        <f>ROUND($M$269+$L$269,2)</f>
        <v>0</v>
      </c>
      <c r="O269" s="28">
        <f>ROUND($I$269*$L$269,2)</f>
        <v>0</v>
      </c>
      <c r="P269" s="28">
        <f>ROUND($K$269*$M$269,2)</f>
        <v>0</v>
      </c>
      <c r="Q269" s="28">
        <f>ROUND($P$269+$O$269,2)</f>
        <v>0</v>
      </c>
      <c r="R269" s="30" t="s">
        <v>275</v>
      </c>
      <c r="S269" s="69"/>
    </row>
    <row r="270" spans="1:19" s="1" customFormat="1" ht="56.1" customHeight="1" outlineLevel="6" x14ac:dyDescent="0.2">
      <c r="A270" s="24"/>
      <c r="B270" s="25" t="s">
        <v>298</v>
      </c>
      <c r="C270" s="26" t="s">
        <v>57</v>
      </c>
      <c r="D270" s="26"/>
      <c r="E270" s="26"/>
      <c r="F270" s="26"/>
      <c r="G270" s="26"/>
      <c r="H270" s="27">
        <v>1</v>
      </c>
      <c r="I270" s="27">
        <f>$H$270</f>
        <v>1</v>
      </c>
      <c r="J270" s="29">
        <v>1</v>
      </c>
      <c r="K270" s="28">
        <f>ROUND($I$270*$J$270,3)</f>
        <v>1</v>
      </c>
      <c r="L270" s="65"/>
      <c r="M270" s="64"/>
      <c r="N270" s="57">
        <f>ROUND($M$270+$L$270,2)</f>
        <v>0</v>
      </c>
      <c r="O270" s="28">
        <f>ROUND($I$270*$L$270,2)</f>
        <v>0</v>
      </c>
      <c r="P270" s="28">
        <f>ROUND($K$270*$M$270,2)</f>
        <v>0</v>
      </c>
      <c r="Q270" s="28">
        <f>ROUND($P$270+$O$270,2)</f>
        <v>0</v>
      </c>
      <c r="R270" s="30" t="s">
        <v>275</v>
      </c>
      <c r="S270" s="69"/>
    </row>
    <row r="271" spans="1:19" s="1" customFormat="1" ht="11.1" customHeight="1" outlineLevel="6" x14ac:dyDescent="0.2">
      <c r="A271" s="24"/>
      <c r="B271" s="25" t="s">
        <v>299</v>
      </c>
      <c r="C271" s="26" t="s">
        <v>57</v>
      </c>
      <c r="D271" s="26"/>
      <c r="E271" s="26"/>
      <c r="F271" s="26"/>
      <c r="G271" s="26"/>
      <c r="H271" s="27">
        <v>230</v>
      </c>
      <c r="I271" s="27">
        <f>$H$271</f>
        <v>230</v>
      </c>
      <c r="J271" s="29">
        <v>1</v>
      </c>
      <c r="K271" s="28">
        <f>ROUND($I$271*$J$271,3)</f>
        <v>230</v>
      </c>
      <c r="L271" s="63"/>
      <c r="M271" s="64"/>
      <c r="N271" s="31">
        <f>ROUND($M$271+$L$271,2)</f>
        <v>0</v>
      </c>
      <c r="O271" s="28">
        <f>ROUND($I$271*$L$271,2)</f>
        <v>0</v>
      </c>
      <c r="P271" s="28">
        <f>ROUND($K$271*$M$271,2)</f>
        <v>0</v>
      </c>
      <c r="Q271" s="28">
        <f>ROUND($P$271+$O$271,2)</f>
        <v>0</v>
      </c>
      <c r="R271" s="30" t="s">
        <v>300</v>
      </c>
      <c r="S271" s="69"/>
    </row>
    <row r="272" spans="1:19" s="1" customFormat="1" ht="11.1" customHeight="1" outlineLevel="6" x14ac:dyDescent="0.2">
      <c r="A272" s="24"/>
      <c r="B272" s="25" t="s">
        <v>301</v>
      </c>
      <c r="C272" s="26" t="s">
        <v>57</v>
      </c>
      <c r="D272" s="26"/>
      <c r="E272" s="26"/>
      <c r="F272" s="26"/>
      <c r="G272" s="26"/>
      <c r="H272" s="27">
        <v>230</v>
      </c>
      <c r="I272" s="27">
        <f>$H$272</f>
        <v>230</v>
      </c>
      <c r="J272" s="29">
        <v>1</v>
      </c>
      <c r="K272" s="28">
        <f>ROUND($I$272*$J$272,3)</f>
        <v>230</v>
      </c>
      <c r="L272" s="63"/>
      <c r="M272" s="64"/>
      <c r="N272" s="31">
        <f>ROUND($M$272+$L$272,2)</f>
        <v>0</v>
      </c>
      <c r="O272" s="28">
        <f>ROUND($I$272*$L$272,2)</f>
        <v>0</v>
      </c>
      <c r="P272" s="28">
        <f>ROUND($K$272*$M$272,2)</f>
        <v>0</v>
      </c>
      <c r="Q272" s="28">
        <f>ROUND($P$272+$O$272,2)</f>
        <v>0</v>
      </c>
      <c r="R272" s="30"/>
      <c r="S272" s="69"/>
    </row>
    <row r="273" spans="1:19" s="1" customFormat="1" ht="11.1" customHeight="1" outlineLevel="6" x14ac:dyDescent="0.2">
      <c r="A273" s="24"/>
      <c r="B273" s="25" t="s">
        <v>302</v>
      </c>
      <c r="C273" s="26" t="s">
        <v>57</v>
      </c>
      <c r="D273" s="26"/>
      <c r="E273" s="26"/>
      <c r="F273" s="26"/>
      <c r="G273" s="26"/>
      <c r="H273" s="27">
        <v>230</v>
      </c>
      <c r="I273" s="27">
        <f>$H$273</f>
        <v>230</v>
      </c>
      <c r="J273" s="29">
        <v>1</v>
      </c>
      <c r="K273" s="28">
        <f>ROUND($I$273*$J$273,3)</f>
        <v>230</v>
      </c>
      <c r="L273" s="63"/>
      <c r="M273" s="64"/>
      <c r="N273" s="31">
        <f>ROUND($M$273+$L$273,2)</f>
        <v>0</v>
      </c>
      <c r="O273" s="28">
        <f>ROUND($I$273*$L$273,2)</f>
        <v>0</v>
      </c>
      <c r="P273" s="28">
        <f>ROUND($K$273*$M$273,2)</f>
        <v>0</v>
      </c>
      <c r="Q273" s="28">
        <f>ROUND($P$273+$O$273,2)</f>
        <v>0</v>
      </c>
      <c r="R273" s="30"/>
      <c r="S273" s="69"/>
    </row>
    <row r="274" spans="1:19" s="1" customFormat="1" ht="21.95" customHeight="1" outlineLevel="6" x14ac:dyDescent="0.2">
      <c r="A274" s="24"/>
      <c r="B274" s="25" t="s">
        <v>303</v>
      </c>
      <c r="C274" s="26" t="s">
        <v>57</v>
      </c>
      <c r="D274" s="26"/>
      <c r="E274" s="26"/>
      <c r="F274" s="26"/>
      <c r="G274" s="26"/>
      <c r="H274" s="27">
        <v>115</v>
      </c>
      <c r="I274" s="27">
        <f>$H$274</f>
        <v>115</v>
      </c>
      <c r="J274" s="29">
        <v>1</v>
      </c>
      <c r="K274" s="28">
        <f>ROUND($I$274*$J$274,3)</f>
        <v>115</v>
      </c>
      <c r="L274" s="63"/>
      <c r="M274" s="64"/>
      <c r="N274" s="31">
        <f>ROUND($M$274+$L$274,2)</f>
        <v>0</v>
      </c>
      <c r="O274" s="28">
        <f>ROUND($I$274*$L$274,2)</f>
        <v>0</v>
      </c>
      <c r="P274" s="28">
        <f>ROUND($K$274*$M$274,2)</f>
        <v>0</v>
      </c>
      <c r="Q274" s="28">
        <f>ROUND($P$274+$O$274,2)</f>
        <v>0</v>
      </c>
      <c r="R274" s="30"/>
      <c r="S274" s="69"/>
    </row>
    <row r="275" spans="1:19" s="1" customFormat="1" ht="21.95" customHeight="1" outlineLevel="6" x14ac:dyDescent="0.2">
      <c r="A275" s="24"/>
      <c r="B275" s="25" t="s">
        <v>304</v>
      </c>
      <c r="C275" s="26" t="s">
        <v>57</v>
      </c>
      <c r="D275" s="26"/>
      <c r="E275" s="26"/>
      <c r="F275" s="26"/>
      <c r="G275" s="26"/>
      <c r="H275" s="27">
        <v>3</v>
      </c>
      <c r="I275" s="27">
        <f>$H$275</f>
        <v>3</v>
      </c>
      <c r="J275" s="29">
        <v>1</v>
      </c>
      <c r="K275" s="28">
        <f>ROUND($I$275*$J$275,3)</f>
        <v>3</v>
      </c>
      <c r="L275" s="63"/>
      <c r="M275" s="64"/>
      <c r="N275" s="31">
        <f>ROUND($M$275+$L$275,2)</f>
        <v>0</v>
      </c>
      <c r="O275" s="28">
        <f>ROUND($I$275*$L$275,2)</f>
        <v>0</v>
      </c>
      <c r="P275" s="28">
        <f>ROUND($K$275*$M$275,2)</f>
        <v>0</v>
      </c>
      <c r="Q275" s="28">
        <f>ROUND($P$275+$O$275,2)</f>
        <v>0</v>
      </c>
      <c r="R275" s="30"/>
      <c r="S275" s="69"/>
    </row>
    <row r="276" spans="1:19" s="1" customFormat="1" ht="21.95" customHeight="1" outlineLevel="6" x14ac:dyDescent="0.2">
      <c r="A276" s="24"/>
      <c r="B276" s="25" t="s">
        <v>305</v>
      </c>
      <c r="C276" s="26" t="s">
        <v>57</v>
      </c>
      <c r="D276" s="26"/>
      <c r="E276" s="26"/>
      <c r="F276" s="26"/>
      <c r="G276" s="26"/>
      <c r="H276" s="27">
        <v>21</v>
      </c>
      <c r="I276" s="27">
        <f>$H$276</f>
        <v>21</v>
      </c>
      <c r="J276" s="29">
        <v>1</v>
      </c>
      <c r="K276" s="28">
        <f>ROUND($I$276*$J$276,3)</f>
        <v>21</v>
      </c>
      <c r="L276" s="63"/>
      <c r="M276" s="64"/>
      <c r="N276" s="31">
        <f>ROUND($M$276+$L$276,2)</f>
        <v>0</v>
      </c>
      <c r="O276" s="28">
        <f>ROUND($I$276*$L$276,2)</f>
        <v>0</v>
      </c>
      <c r="P276" s="28">
        <f>ROUND($K$276*$M$276,2)</f>
        <v>0</v>
      </c>
      <c r="Q276" s="28">
        <f>ROUND($P$276+$O$276,2)</f>
        <v>0</v>
      </c>
      <c r="R276" s="30" t="s">
        <v>255</v>
      </c>
      <c r="S276" s="69"/>
    </row>
    <row r="277" spans="1:19" s="1" customFormat="1" ht="11.1" customHeight="1" outlineLevel="6" x14ac:dyDescent="0.2">
      <c r="A277" s="24"/>
      <c r="B277" s="25" t="s">
        <v>306</v>
      </c>
      <c r="C277" s="26" t="s">
        <v>57</v>
      </c>
      <c r="D277" s="26"/>
      <c r="E277" s="26"/>
      <c r="F277" s="26"/>
      <c r="G277" s="26"/>
      <c r="H277" s="27">
        <v>6</v>
      </c>
      <c r="I277" s="27">
        <f>$H$277</f>
        <v>6</v>
      </c>
      <c r="J277" s="29">
        <v>1</v>
      </c>
      <c r="K277" s="28">
        <f>ROUND($I$277*$J$277,3)</f>
        <v>6</v>
      </c>
      <c r="L277" s="63"/>
      <c r="M277" s="64"/>
      <c r="N277" s="31">
        <f>ROUND($M$277+$L$277,2)</f>
        <v>0</v>
      </c>
      <c r="O277" s="28">
        <f>ROUND($I$277*$L$277,2)</f>
        <v>0</v>
      </c>
      <c r="P277" s="28">
        <f>ROUND($K$277*$M$277,2)</f>
        <v>0</v>
      </c>
      <c r="Q277" s="28">
        <f>ROUND($P$277+$O$277,2)</f>
        <v>0</v>
      </c>
      <c r="R277" s="30"/>
      <c r="S277" s="69"/>
    </row>
    <row r="278" spans="1:19" s="1" customFormat="1" ht="11.1" customHeight="1" outlineLevel="6" x14ac:dyDescent="0.2">
      <c r="A278" s="24"/>
      <c r="B278" s="25" t="s">
        <v>307</v>
      </c>
      <c r="C278" s="26" t="s">
        <v>57</v>
      </c>
      <c r="D278" s="26"/>
      <c r="E278" s="26"/>
      <c r="F278" s="26"/>
      <c r="G278" s="26"/>
      <c r="H278" s="27">
        <v>6</v>
      </c>
      <c r="I278" s="27">
        <f>$H$278</f>
        <v>6</v>
      </c>
      <c r="J278" s="29">
        <v>1</v>
      </c>
      <c r="K278" s="28">
        <f>ROUND($I$278*$J$278,3)</f>
        <v>6</v>
      </c>
      <c r="L278" s="63"/>
      <c r="M278" s="64"/>
      <c r="N278" s="31">
        <f>ROUND($M$278+$L$278,2)</f>
        <v>0</v>
      </c>
      <c r="O278" s="28">
        <f>ROUND($I$278*$L$278,2)</f>
        <v>0</v>
      </c>
      <c r="P278" s="28">
        <f>ROUND($K$278*$M$278,2)</f>
        <v>0</v>
      </c>
      <c r="Q278" s="28">
        <f>ROUND($P$278+$O$278,2)</f>
        <v>0</v>
      </c>
      <c r="R278" s="30"/>
      <c r="S278" s="69"/>
    </row>
    <row r="279" spans="1:19" s="1" customFormat="1" ht="11.1" customHeight="1" outlineLevel="6" x14ac:dyDescent="0.2">
      <c r="A279" s="24"/>
      <c r="B279" s="25" t="s">
        <v>308</v>
      </c>
      <c r="C279" s="26" t="s">
        <v>57</v>
      </c>
      <c r="D279" s="26"/>
      <c r="E279" s="26"/>
      <c r="F279" s="26"/>
      <c r="G279" s="26"/>
      <c r="H279" s="27">
        <v>8</v>
      </c>
      <c r="I279" s="27">
        <f>$H$279</f>
        <v>8</v>
      </c>
      <c r="J279" s="29">
        <v>1</v>
      </c>
      <c r="K279" s="28">
        <f>ROUND($I$279*$J$279,3)</f>
        <v>8</v>
      </c>
      <c r="L279" s="63"/>
      <c r="M279" s="64"/>
      <c r="N279" s="31">
        <f>ROUND($M$279+$L$279,2)</f>
        <v>0</v>
      </c>
      <c r="O279" s="28">
        <f>ROUND($I$279*$L$279,2)</f>
        <v>0</v>
      </c>
      <c r="P279" s="28">
        <f>ROUND($K$279*$M$279,2)</f>
        <v>0</v>
      </c>
      <c r="Q279" s="28">
        <f>ROUND($P$279+$O$279,2)</f>
        <v>0</v>
      </c>
      <c r="R279" s="30"/>
      <c r="S279" s="69"/>
    </row>
    <row r="280" spans="1:19" s="1" customFormat="1" ht="11.1" customHeight="1" outlineLevel="6" x14ac:dyDescent="0.2">
      <c r="A280" s="24"/>
      <c r="B280" s="25" t="s">
        <v>309</v>
      </c>
      <c r="C280" s="26" t="s">
        <v>57</v>
      </c>
      <c r="D280" s="26"/>
      <c r="E280" s="26"/>
      <c r="F280" s="26"/>
      <c r="G280" s="26"/>
      <c r="H280" s="27">
        <v>30</v>
      </c>
      <c r="I280" s="27">
        <f>$H$280</f>
        <v>30</v>
      </c>
      <c r="J280" s="29">
        <v>1</v>
      </c>
      <c r="K280" s="28">
        <f>ROUND($I$280*$J$280,3)</f>
        <v>30</v>
      </c>
      <c r="L280" s="63"/>
      <c r="M280" s="64"/>
      <c r="N280" s="31">
        <f>ROUND($M$280+$L$280,2)</f>
        <v>0</v>
      </c>
      <c r="O280" s="28">
        <f>ROUND($I$280*$L$280,2)</f>
        <v>0</v>
      </c>
      <c r="P280" s="28">
        <f>ROUND($K$280*$M$280,2)</f>
        <v>0</v>
      </c>
      <c r="Q280" s="28">
        <f>ROUND($P$280+$O$280,2)</f>
        <v>0</v>
      </c>
      <c r="R280" s="30"/>
      <c r="S280" s="69"/>
    </row>
    <row r="281" spans="1:19" s="1" customFormat="1" ht="12" customHeight="1" outlineLevel="5" x14ac:dyDescent="0.2">
      <c r="A281" s="7"/>
      <c r="B281" s="8" t="s">
        <v>310</v>
      </c>
      <c r="C281" s="9"/>
      <c r="D281" s="9"/>
      <c r="E281" s="9"/>
      <c r="F281" s="9"/>
      <c r="G281" s="9"/>
      <c r="H281" s="10"/>
      <c r="I281" s="10"/>
      <c r="J281" s="10"/>
      <c r="K281" s="10"/>
      <c r="L281" s="62"/>
      <c r="M281" s="62"/>
      <c r="N281" s="10"/>
      <c r="O281" s="10">
        <f>ROUND($O$282+$O$283+$O$284+$O$285+$O$286+$O$287+$O$288+$O$289+$O$290+$O$291+$O$292+$O$293+$O$294+$O$295+$O$296+$O$297+$O$298+$O$299+$O$300+$O$301+$O$302+$O$303+$O$304+$O$305+$O$306+$O$307+$O$308,2)</f>
        <v>0</v>
      </c>
      <c r="P281" s="10">
        <f>ROUND($P$282+$P$283+$P$284+$P$285+$P$286+$P$287+$P$288+$P$289+$P$290+$P$291+$P$292+$P$293+$P$294+$P$295+$P$296+$P$297+$P$298+$P$299+$P$300+$P$301+$P$302+$P$303+$P$304+$P$305+$P$306+$P$307+$P$308,2)</f>
        <v>0</v>
      </c>
      <c r="Q281" s="10">
        <f>ROUND($Q$282+$Q$283+$Q$284+$Q$285+$Q$286+$Q$287+$Q$288+$Q$289+$Q$290+$Q$291+$Q$292+$Q$293+$Q$294+$Q$295+$Q$296+$Q$297+$Q$298+$Q$299+$Q$300+$Q$301+$Q$302+$Q$303+$Q$304+$Q$305+$Q$306+$Q$307+$Q$308,2)</f>
        <v>0</v>
      </c>
      <c r="R281" s="10"/>
      <c r="S281" s="62"/>
    </row>
    <row r="282" spans="1:19" s="1" customFormat="1" ht="21.95" customHeight="1" outlineLevel="6" x14ac:dyDescent="0.2">
      <c r="A282" s="24"/>
      <c r="B282" s="25" t="s">
        <v>311</v>
      </c>
      <c r="C282" s="26" t="s">
        <v>57</v>
      </c>
      <c r="D282" s="26" t="s">
        <v>312</v>
      </c>
      <c r="E282" s="26"/>
      <c r="F282" s="26"/>
      <c r="G282" s="26"/>
      <c r="H282" s="27">
        <v>8</v>
      </c>
      <c r="I282" s="27">
        <f>$H$282</f>
        <v>8</v>
      </c>
      <c r="J282" s="29">
        <v>1</v>
      </c>
      <c r="K282" s="28">
        <f>ROUND($I$282*$J$282,3)</f>
        <v>8</v>
      </c>
      <c r="L282" s="63"/>
      <c r="M282" s="64"/>
      <c r="N282" s="31">
        <f>ROUND($M$282+$L$282,2)</f>
        <v>0</v>
      </c>
      <c r="O282" s="28">
        <f>ROUND($I$282*$L$282,2)</f>
        <v>0</v>
      </c>
      <c r="P282" s="28">
        <f>ROUND($K$282*$M$282,2)</f>
        <v>0</v>
      </c>
      <c r="Q282" s="28">
        <f>ROUND($P$282+$O$282,2)</f>
        <v>0</v>
      </c>
      <c r="R282" s="30" t="s">
        <v>313</v>
      </c>
      <c r="S282" s="69"/>
    </row>
    <row r="283" spans="1:19" s="1" customFormat="1" ht="11.1" customHeight="1" outlineLevel="6" x14ac:dyDescent="0.2">
      <c r="A283" s="24"/>
      <c r="B283" s="25" t="s">
        <v>132</v>
      </c>
      <c r="C283" s="26" t="s">
        <v>57</v>
      </c>
      <c r="D283" s="26"/>
      <c r="E283" s="26"/>
      <c r="F283" s="26"/>
      <c r="G283" s="26"/>
      <c r="H283" s="27">
        <v>8</v>
      </c>
      <c r="I283" s="27">
        <f>$H$283</f>
        <v>8</v>
      </c>
      <c r="J283" s="29">
        <v>1</v>
      </c>
      <c r="K283" s="28">
        <f>ROUND($I$283*$J$283,3)</f>
        <v>8</v>
      </c>
      <c r="L283" s="63"/>
      <c r="M283" s="64"/>
      <c r="N283" s="31">
        <f>ROUND($M$283+$L$283,2)</f>
        <v>0</v>
      </c>
      <c r="O283" s="28">
        <f>ROUND($I$283*$L$283,2)</f>
        <v>0</v>
      </c>
      <c r="P283" s="28">
        <f>ROUND($K$283*$M$283,2)</f>
        <v>0</v>
      </c>
      <c r="Q283" s="28">
        <f>ROUND($P$283+$O$283,2)</f>
        <v>0</v>
      </c>
      <c r="R283" s="30"/>
      <c r="S283" s="69"/>
    </row>
    <row r="284" spans="1:19" s="1" customFormat="1" ht="11.1" customHeight="1" outlineLevel="6" x14ac:dyDescent="0.2">
      <c r="A284" s="24"/>
      <c r="B284" s="25" t="s">
        <v>103</v>
      </c>
      <c r="C284" s="26" t="s">
        <v>57</v>
      </c>
      <c r="D284" s="26"/>
      <c r="E284" s="26"/>
      <c r="F284" s="26"/>
      <c r="G284" s="26"/>
      <c r="H284" s="27">
        <v>16</v>
      </c>
      <c r="I284" s="27">
        <f>$H$284</f>
        <v>16</v>
      </c>
      <c r="J284" s="29">
        <v>1</v>
      </c>
      <c r="K284" s="28">
        <f>ROUND($I$284*$J$284,3)</f>
        <v>16</v>
      </c>
      <c r="L284" s="63"/>
      <c r="M284" s="64"/>
      <c r="N284" s="31">
        <f>ROUND($M$284+$L$284,2)</f>
        <v>0</v>
      </c>
      <c r="O284" s="28">
        <f>ROUND($I$284*$L$284,2)</f>
        <v>0</v>
      </c>
      <c r="P284" s="28">
        <f>ROUND($K$284*$M$284,2)</f>
        <v>0</v>
      </c>
      <c r="Q284" s="28">
        <f>ROUND($P$284+$O$284,2)</f>
        <v>0</v>
      </c>
      <c r="R284" s="30"/>
      <c r="S284" s="69"/>
    </row>
    <row r="285" spans="1:19" s="1" customFormat="1" ht="11.1" customHeight="1" outlineLevel="6" x14ac:dyDescent="0.2">
      <c r="A285" s="24"/>
      <c r="B285" s="25" t="s">
        <v>145</v>
      </c>
      <c r="C285" s="26" t="s">
        <v>57</v>
      </c>
      <c r="D285" s="26"/>
      <c r="E285" s="26"/>
      <c r="F285" s="26"/>
      <c r="G285" s="26"/>
      <c r="H285" s="27">
        <v>7</v>
      </c>
      <c r="I285" s="27">
        <f>$H$285</f>
        <v>7</v>
      </c>
      <c r="J285" s="29">
        <v>1</v>
      </c>
      <c r="K285" s="28">
        <f>ROUND($I$285*$J$285,3)</f>
        <v>7</v>
      </c>
      <c r="L285" s="63"/>
      <c r="M285" s="64"/>
      <c r="N285" s="31">
        <f>ROUND($M$285+$L$285,2)</f>
        <v>0</v>
      </c>
      <c r="O285" s="28">
        <f>ROUND($I$285*$L$285,2)</f>
        <v>0</v>
      </c>
      <c r="P285" s="28">
        <f>ROUND($K$285*$M$285,2)</f>
        <v>0</v>
      </c>
      <c r="Q285" s="28">
        <f>ROUND($P$285+$O$285,2)</f>
        <v>0</v>
      </c>
      <c r="R285" s="30"/>
      <c r="S285" s="69"/>
    </row>
    <row r="286" spans="1:19" s="1" customFormat="1" ht="11.1" customHeight="1" outlineLevel="6" x14ac:dyDescent="0.2">
      <c r="A286" s="24"/>
      <c r="B286" s="25" t="s">
        <v>146</v>
      </c>
      <c r="C286" s="26" t="s">
        <v>57</v>
      </c>
      <c r="D286" s="26"/>
      <c r="E286" s="26"/>
      <c r="F286" s="26"/>
      <c r="G286" s="26"/>
      <c r="H286" s="27">
        <v>14</v>
      </c>
      <c r="I286" s="27">
        <f>$H$286</f>
        <v>14</v>
      </c>
      <c r="J286" s="29">
        <v>1</v>
      </c>
      <c r="K286" s="28">
        <f>ROUND($I$286*$J$286,3)</f>
        <v>14</v>
      </c>
      <c r="L286" s="63"/>
      <c r="M286" s="64"/>
      <c r="N286" s="31">
        <f>ROUND($M$286+$L$286,2)</f>
        <v>0</v>
      </c>
      <c r="O286" s="28">
        <f>ROUND($I$286*$L$286,2)</f>
        <v>0</v>
      </c>
      <c r="P286" s="28">
        <f>ROUND($K$286*$M$286,2)</f>
        <v>0</v>
      </c>
      <c r="Q286" s="28">
        <f>ROUND($P$286+$O$286,2)</f>
        <v>0</v>
      </c>
      <c r="R286" s="30"/>
      <c r="S286" s="69"/>
    </row>
    <row r="287" spans="1:19" s="1" customFormat="1" ht="21.95" customHeight="1" outlineLevel="6" x14ac:dyDescent="0.2">
      <c r="A287" s="24"/>
      <c r="B287" s="25" t="s">
        <v>314</v>
      </c>
      <c r="C287" s="26" t="s">
        <v>57</v>
      </c>
      <c r="D287" s="26"/>
      <c r="E287" s="26"/>
      <c r="F287" s="26"/>
      <c r="G287" s="26"/>
      <c r="H287" s="27">
        <v>7</v>
      </c>
      <c r="I287" s="27">
        <f>$H$287</f>
        <v>7</v>
      </c>
      <c r="J287" s="29">
        <v>1</v>
      </c>
      <c r="K287" s="28">
        <f>ROUND($I$287*$J$287,3)</f>
        <v>7</v>
      </c>
      <c r="L287" s="63"/>
      <c r="M287" s="64"/>
      <c r="N287" s="31">
        <f>ROUND($M$287+$L$287,2)</f>
        <v>0</v>
      </c>
      <c r="O287" s="28">
        <f>ROUND($I$287*$L$287,2)</f>
        <v>0</v>
      </c>
      <c r="P287" s="28">
        <f>ROUND($K$287*$M$287,2)</f>
        <v>0</v>
      </c>
      <c r="Q287" s="28">
        <f>ROUND($P$287+$O$287,2)</f>
        <v>0</v>
      </c>
      <c r="R287" s="30"/>
      <c r="S287" s="69"/>
    </row>
    <row r="288" spans="1:19" s="1" customFormat="1" ht="21.95" customHeight="1" outlineLevel="6" x14ac:dyDescent="0.2">
      <c r="A288" s="24"/>
      <c r="B288" s="25" t="s">
        <v>315</v>
      </c>
      <c r="C288" s="26" t="s">
        <v>57</v>
      </c>
      <c r="D288" s="26"/>
      <c r="E288" s="26"/>
      <c r="F288" s="26"/>
      <c r="G288" s="26"/>
      <c r="H288" s="27">
        <v>14</v>
      </c>
      <c r="I288" s="27">
        <f>$H$288</f>
        <v>14</v>
      </c>
      <c r="J288" s="29">
        <v>1</v>
      </c>
      <c r="K288" s="28">
        <f>ROUND($I$288*$J$288,3)</f>
        <v>14</v>
      </c>
      <c r="L288" s="63"/>
      <c r="M288" s="64"/>
      <c r="N288" s="31">
        <f>ROUND($M$288+$L$288,2)</f>
        <v>0</v>
      </c>
      <c r="O288" s="28">
        <f>ROUND($I$288*$L$288,2)</f>
        <v>0</v>
      </c>
      <c r="P288" s="28">
        <f>ROUND($K$288*$M$288,2)</f>
        <v>0</v>
      </c>
      <c r="Q288" s="28">
        <f>ROUND($P$288+$O$288,2)</f>
        <v>0</v>
      </c>
      <c r="R288" s="30"/>
      <c r="S288" s="69"/>
    </row>
    <row r="289" spans="1:19" s="1" customFormat="1" ht="21.95" customHeight="1" outlineLevel="6" x14ac:dyDescent="0.2">
      <c r="A289" s="24"/>
      <c r="B289" s="25" t="s">
        <v>316</v>
      </c>
      <c r="C289" s="26" t="s">
        <v>57</v>
      </c>
      <c r="D289" s="26"/>
      <c r="E289" s="26"/>
      <c r="F289" s="26"/>
      <c r="G289" s="26"/>
      <c r="H289" s="27">
        <v>8</v>
      </c>
      <c r="I289" s="27">
        <f>$H$289</f>
        <v>8</v>
      </c>
      <c r="J289" s="29">
        <v>1</v>
      </c>
      <c r="K289" s="28">
        <f>ROUND($I$289*$J$289,3)</f>
        <v>8</v>
      </c>
      <c r="L289" s="63"/>
      <c r="M289" s="64"/>
      <c r="N289" s="31">
        <f>ROUND($M$289+$L$289,2)</f>
        <v>0</v>
      </c>
      <c r="O289" s="28">
        <f>ROUND($I$289*$L$289,2)</f>
        <v>0</v>
      </c>
      <c r="P289" s="28">
        <f>ROUND($K$289*$M$289,2)</f>
        <v>0</v>
      </c>
      <c r="Q289" s="28">
        <f>ROUND($P$289+$O$289,2)</f>
        <v>0</v>
      </c>
      <c r="R289" s="30"/>
      <c r="S289" s="69"/>
    </row>
    <row r="290" spans="1:19" s="1" customFormat="1" ht="11.1" customHeight="1" outlineLevel="6" x14ac:dyDescent="0.2">
      <c r="A290" s="24"/>
      <c r="B290" s="25" t="s">
        <v>317</v>
      </c>
      <c r="C290" s="26" t="s">
        <v>57</v>
      </c>
      <c r="D290" s="26"/>
      <c r="E290" s="26"/>
      <c r="F290" s="26"/>
      <c r="G290" s="26"/>
      <c r="H290" s="27">
        <v>16</v>
      </c>
      <c r="I290" s="27">
        <f>$H$290</f>
        <v>16</v>
      </c>
      <c r="J290" s="29">
        <v>1</v>
      </c>
      <c r="K290" s="28">
        <f>ROUND($I$290*$J$290,3)</f>
        <v>16</v>
      </c>
      <c r="L290" s="63"/>
      <c r="M290" s="64"/>
      <c r="N290" s="31">
        <f>ROUND($M$290+$L$290,2)</f>
        <v>0</v>
      </c>
      <c r="O290" s="28">
        <f>ROUND($I$290*$L$290,2)</f>
        <v>0</v>
      </c>
      <c r="P290" s="28">
        <f>ROUND($K$290*$M$290,2)</f>
        <v>0</v>
      </c>
      <c r="Q290" s="28">
        <f>ROUND($P$290+$O$290,2)</f>
        <v>0</v>
      </c>
      <c r="R290" s="30"/>
      <c r="S290" s="69"/>
    </row>
    <row r="291" spans="1:19" s="1" customFormat="1" ht="21.95" customHeight="1" outlineLevel="6" x14ac:dyDescent="0.2">
      <c r="A291" s="24"/>
      <c r="B291" s="25" t="s">
        <v>225</v>
      </c>
      <c r="C291" s="26" t="s">
        <v>57</v>
      </c>
      <c r="D291" s="26"/>
      <c r="E291" s="26"/>
      <c r="F291" s="26"/>
      <c r="G291" s="26"/>
      <c r="H291" s="27">
        <v>24</v>
      </c>
      <c r="I291" s="27">
        <f>$H$291</f>
        <v>24</v>
      </c>
      <c r="J291" s="29">
        <v>1</v>
      </c>
      <c r="K291" s="28">
        <f>ROUND($I$291*$J$291,3)</f>
        <v>24</v>
      </c>
      <c r="L291" s="63"/>
      <c r="M291" s="64"/>
      <c r="N291" s="31">
        <f>ROUND($M$291+$L$291,2)</f>
        <v>0</v>
      </c>
      <c r="O291" s="28">
        <f>ROUND($I$291*$L$291,2)</f>
        <v>0</v>
      </c>
      <c r="P291" s="28">
        <f>ROUND($K$291*$M$291,2)</f>
        <v>0</v>
      </c>
      <c r="Q291" s="28">
        <f>ROUND($P$291+$O$291,2)</f>
        <v>0</v>
      </c>
      <c r="R291" s="30"/>
      <c r="S291" s="69"/>
    </row>
    <row r="292" spans="1:19" s="1" customFormat="1" ht="21.95" customHeight="1" outlineLevel="6" x14ac:dyDescent="0.2">
      <c r="A292" s="24"/>
      <c r="B292" s="25" t="s">
        <v>318</v>
      </c>
      <c r="C292" s="26" t="s">
        <v>57</v>
      </c>
      <c r="D292" s="26"/>
      <c r="E292" s="26"/>
      <c r="F292" s="26"/>
      <c r="G292" s="26"/>
      <c r="H292" s="27">
        <v>12</v>
      </c>
      <c r="I292" s="27">
        <f>$H$292</f>
        <v>12</v>
      </c>
      <c r="J292" s="29">
        <v>1</v>
      </c>
      <c r="K292" s="28">
        <f>ROUND($I$292*$J$292,3)</f>
        <v>12</v>
      </c>
      <c r="L292" s="63"/>
      <c r="M292" s="64"/>
      <c r="N292" s="31">
        <f>ROUND($M$292+$L$292,2)</f>
        <v>0</v>
      </c>
      <c r="O292" s="28">
        <f>ROUND($I$292*$L$292,2)</f>
        <v>0</v>
      </c>
      <c r="P292" s="28">
        <f>ROUND($K$292*$M$292,2)</f>
        <v>0</v>
      </c>
      <c r="Q292" s="28">
        <f>ROUND($P$292+$O$292,2)</f>
        <v>0</v>
      </c>
      <c r="R292" s="30"/>
      <c r="S292" s="69"/>
    </row>
    <row r="293" spans="1:19" s="1" customFormat="1" ht="21.95" customHeight="1" outlineLevel="6" x14ac:dyDescent="0.2">
      <c r="A293" s="24"/>
      <c r="B293" s="25" t="s">
        <v>319</v>
      </c>
      <c r="C293" s="26" t="s">
        <v>57</v>
      </c>
      <c r="D293" s="26"/>
      <c r="E293" s="26"/>
      <c r="F293" s="26"/>
      <c r="G293" s="26"/>
      <c r="H293" s="27">
        <v>12</v>
      </c>
      <c r="I293" s="27">
        <f>$H$293</f>
        <v>12</v>
      </c>
      <c r="J293" s="29">
        <v>1</v>
      </c>
      <c r="K293" s="28">
        <f>ROUND($I$293*$J$293,3)</f>
        <v>12</v>
      </c>
      <c r="L293" s="65"/>
      <c r="M293" s="64"/>
      <c r="N293" s="57">
        <f>ROUND($M$293+$L$293,2)</f>
        <v>0</v>
      </c>
      <c r="O293" s="28">
        <f>ROUND($I$293*$L$293,2)</f>
        <v>0</v>
      </c>
      <c r="P293" s="28">
        <f>ROUND($K$293*$M$293,2)</f>
        <v>0</v>
      </c>
      <c r="Q293" s="28">
        <f>ROUND($P$293+$O$293,2)</f>
        <v>0</v>
      </c>
      <c r="R293" s="30"/>
      <c r="S293" s="69"/>
    </row>
    <row r="294" spans="1:19" s="1" customFormat="1" ht="21.95" customHeight="1" outlineLevel="6" x14ac:dyDescent="0.2">
      <c r="A294" s="24"/>
      <c r="B294" s="25" t="s">
        <v>320</v>
      </c>
      <c r="C294" s="26" t="s">
        <v>57</v>
      </c>
      <c r="D294" s="26"/>
      <c r="E294" s="26"/>
      <c r="F294" s="26"/>
      <c r="G294" s="26"/>
      <c r="H294" s="27">
        <v>2</v>
      </c>
      <c r="I294" s="27">
        <f>$H$294</f>
        <v>2</v>
      </c>
      <c r="J294" s="29">
        <v>1</v>
      </c>
      <c r="K294" s="28">
        <f>ROUND($I$294*$J$294,3)</f>
        <v>2</v>
      </c>
      <c r="L294" s="65"/>
      <c r="M294" s="64"/>
      <c r="N294" s="57">
        <f>ROUND($M$294+$L$294,2)</f>
        <v>0</v>
      </c>
      <c r="O294" s="28">
        <f>ROUND($I$294*$L$294,2)</f>
        <v>0</v>
      </c>
      <c r="P294" s="28">
        <f>ROUND($K$294*$M$294,2)</f>
        <v>0</v>
      </c>
      <c r="Q294" s="28">
        <f>ROUND($P$294+$O$294,2)</f>
        <v>0</v>
      </c>
      <c r="R294" s="30"/>
      <c r="S294" s="69"/>
    </row>
    <row r="295" spans="1:19" s="1" customFormat="1" ht="21.95" customHeight="1" outlineLevel="6" x14ac:dyDescent="0.2">
      <c r="A295" s="24"/>
      <c r="B295" s="25" t="s">
        <v>321</v>
      </c>
      <c r="C295" s="26" t="s">
        <v>57</v>
      </c>
      <c r="D295" s="26"/>
      <c r="E295" s="26"/>
      <c r="F295" s="26"/>
      <c r="G295" s="26"/>
      <c r="H295" s="27">
        <v>2</v>
      </c>
      <c r="I295" s="27">
        <f>$H$295</f>
        <v>2</v>
      </c>
      <c r="J295" s="29">
        <v>1</v>
      </c>
      <c r="K295" s="28">
        <f>ROUND($I$295*$J$295,3)</f>
        <v>2</v>
      </c>
      <c r="L295" s="65"/>
      <c r="M295" s="64"/>
      <c r="N295" s="57">
        <f>ROUND($M$295+$L$295,2)</f>
        <v>0</v>
      </c>
      <c r="O295" s="28">
        <f>ROUND($I$295*$L$295,2)</f>
        <v>0</v>
      </c>
      <c r="P295" s="28">
        <f>ROUND($K$295*$M$295,2)</f>
        <v>0</v>
      </c>
      <c r="Q295" s="28">
        <f>ROUND($P$295+$O$295,2)</f>
        <v>0</v>
      </c>
      <c r="R295" s="30"/>
      <c r="S295" s="69"/>
    </row>
    <row r="296" spans="1:19" s="1" customFormat="1" ht="11.1" customHeight="1" outlineLevel="6" x14ac:dyDescent="0.2">
      <c r="A296" s="24"/>
      <c r="B296" s="25" t="s">
        <v>322</v>
      </c>
      <c r="C296" s="26" t="s">
        <v>57</v>
      </c>
      <c r="D296" s="26"/>
      <c r="E296" s="26"/>
      <c r="F296" s="26"/>
      <c r="G296" s="26"/>
      <c r="H296" s="27">
        <v>16</v>
      </c>
      <c r="I296" s="27">
        <f>$H$296</f>
        <v>16</v>
      </c>
      <c r="J296" s="29">
        <v>1</v>
      </c>
      <c r="K296" s="28">
        <f>ROUND($I$296*$J$296,3)</f>
        <v>16</v>
      </c>
      <c r="L296" s="63"/>
      <c r="M296" s="64"/>
      <c r="N296" s="31">
        <f>ROUND($M$296+$L$296,2)</f>
        <v>0</v>
      </c>
      <c r="O296" s="28">
        <f>ROUND($I$296*$L$296,2)</f>
        <v>0</v>
      </c>
      <c r="P296" s="28">
        <f>ROUND($K$296*$M$296,2)</f>
        <v>0</v>
      </c>
      <c r="Q296" s="28">
        <f>ROUND($P$296+$O$296,2)</f>
        <v>0</v>
      </c>
      <c r="R296" s="30"/>
      <c r="S296" s="69"/>
    </row>
    <row r="297" spans="1:19" s="1" customFormat="1" ht="11.1" customHeight="1" outlineLevel="6" x14ac:dyDescent="0.2">
      <c r="A297" s="24"/>
      <c r="B297" s="25" t="s">
        <v>323</v>
      </c>
      <c r="C297" s="26" t="s">
        <v>57</v>
      </c>
      <c r="D297" s="26"/>
      <c r="E297" s="26"/>
      <c r="F297" s="26"/>
      <c r="G297" s="26"/>
      <c r="H297" s="27">
        <v>12</v>
      </c>
      <c r="I297" s="27">
        <f>$H$297</f>
        <v>12</v>
      </c>
      <c r="J297" s="29">
        <v>1</v>
      </c>
      <c r="K297" s="28">
        <f>ROUND($I$297*$J$297,3)</f>
        <v>12</v>
      </c>
      <c r="L297" s="63"/>
      <c r="M297" s="64"/>
      <c r="N297" s="31">
        <f>ROUND($M$297+$L$297,2)</f>
        <v>0</v>
      </c>
      <c r="O297" s="28">
        <f>ROUND($I$297*$L$297,2)</f>
        <v>0</v>
      </c>
      <c r="P297" s="28">
        <f>ROUND($K$297*$M$297,2)</f>
        <v>0</v>
      </c>
      <c r="Q297" s="28">
        <f>ROUND($P$297+$O$297,2)</f>
        <v>0</v>
      </c>
      <c r="R297" s="30"/>
      <c r="S297" s="69"/>
    </row>
    <row r="298" spans="1:19" s="1" customFormat="1" ht="11.1" customHeight="1" outlineLevel="6" x14ac:dyDescent="0.2">
      <c r="A298" s="24"/>
      <c r="B298" s="25" t="s">
        <v>324</v>
      </c>
      <c r="C298" s="26" t="s">
        <v>57</v>
      </c>
      <c r="D298" s="26"/>
      <c r="E298" s="26"/>
      <c r="F298" s="26"/>
      <c r="G298" s="26"/>
      <c r="H298" s="27">
        <v>6</v>
      </c>
      <c r="I298" s="27">
        <f>$H$298</f>
        <v>6</v>
      </c>
      <c r="J298" s="29">
        <v>1</v>
      </c>
      <c r="K298" s="28">
        <f>ROUND($I$298*$J$298,3)</f>
        <v>6</v>
      </c>
      <c r="L298" s="63"/>
      <c r="M298" s="64"/>
      <c r="N298" s="31">
        <f>ROUND($M$298+$L$298,2)</f>
        <v>0</v>
      </c>
      <c r="O298" s="28">
        <f>ROUND($I$298*$L$298,2)</f>
        <v>0</v>
      </c>
      <c r="P298" s="28">
        <f>ROUND($K$298*$M$298,2)</f>
        <v>0</v>
      </c>
      <c r="Q298" s="28">
        <f>ROUND($P$298+$O$298,2)</f>
        <v>0</v>
      </c>
      <c r="R298" s="30"/>
      <c r="S298" s="69"/>
    </row>
    <row r="299" spans="1:19" s="1" customFormat="1" ht="11.1" customHeight="1" outlineLevel="6" x14ac:dyDescent="0.2">
      <c r="A299" s="24"/>
      <c r="B299" s="25" t="s">
        <v>325</v>
      </c>
      <c r="C299" s="26" t="s">
        <v>57</v>
      </c>
      <c r="D299" s="26"/>
      <c r="E299" s="26"/>
      <c r="F299" s="26"/>
      <c r="G299" s="26"/>
      <c r="H299" s="27">
        <v>16</v>
      </c>
      <c r="I299" s="27">
        <f>$H$299</f>
        <v>16</v>
      </c>
      <c r="J299" s="29">
        <v>1</v>
      </c>
      <c r="K299" s="28">
        <f>ROUND($I$299*$J$299,3)</f>
        <v>16</v>
      </c>
      <c r="L299" s="63"/>
      <c r="M299" s="64"/>
      <c r="N299" s="31">
        <f>ROUND($M$299+$L$299,2)</f>
        <v>0</v>
      </c>
      <c r="O299" s="28">
        <f>ROUND($I$299*$L$299,2)</f>
        <v>0</v>
      </c>
      <c r="P299" s="28">
        <f>ROUND($K$299*$M$299,2)</f>
        <v>0</v>
      </c>
      <c r="Q299" s="28">
        <f>ROUND($P$299+$O$299,2)</f>
        <v>0</v>
      </c>
      <c r="R299" s="30"/>
      <c r="S299" s="69"/>
    </row>
    <row r="300" spans="1:19" s="1" customFormat="1" ht="11.1" customHeight="1" outlineLevel="6" x14ac:dyDescent="0.2">
      <c r="A300" s="24"/>
      <c r="B300" s="25" t="s">
        <v>326</v>
      </c>
      <c r="C300" s="26" t="s">
        <v>57</v>
      </c>
      <c r="D300" s="26"/>
      <c r="E300" s="26"/>
      <c r="F300" s="26"/>
      <c r="G300" s="26"/>
      <c r="H300" s="27">
        <v>26</v>
      </c>
      <c r="I300" s="27">
        <f>$H$300</f>
        <v>26</v>
      </c>
      <c r="J300" s="29">
        <v>1</v>
      </c>
      <c r="K300" s="28">
        <f>ROUND($I$300*$J$300,3)</f>
        <v>26</v>
      </c>
      <c r="L300" s="63"/>
      <c r="M300" s="64"/>
      <c r="N300" s="31">
        <f>ROUND($M$300+$L$300,2)</f>
        <v>0</v>
      </c>
      <c r="O300" s="28">
        <f>ROUND($I$300*$L$300,2)</f>
        <v>0</v>
      </c>
      <c r="P300" s="28">
        <f>ROUND($K$300*$M$300,2)</f>
        <v>0</v>
      </c>
      <c r="Q300" s="28">
        <f>ROUND($P$300+$O$300,2)</f>
        <v>0</v>
      </c>
      <c r="R300" s="30"/>
      <c r="S300" s="69"/>
    </row>
    <row r="301" spans="1:19" s="1" customFormat="1" ht="11.1" customHeight="1" outlineLevel="6" x14ac:dyDescent="0.2">
      <c r="A301" s="24"/>
      <c r="B301" s="25" t="s">
        <v>327</v>
      </c>
      <c r="C301" s="26" t="s">
        <v>57</v>
      </c>
      <c r="D301" s="26"/>
      <c r="E301" s="26"/>
      <c r="F301" s="26"/>
      <c r="G301" s="26"/>
      <c r="H301" s="27">
        <v>7</v>
      </c>
      <c r="I301" s="27">
        <f>$H$301</f>
        <v>7</v>
      </c>
      <c r="J301" s="29">
        <v>1</v>
      </c>
      <c r="K301" s="28">
        <f>ROUND($I$301*$J$301,3)</f>
        <v>7</v>
      </c>
      <c r="L301" s="63"/>
      <c r="M301" s="64"/>
      <c r="N301" s="31">
        <f>ROUND($M$301+$L$301,2)</f>
        <v>0</v>
      </c>
      <c r="O301" s="28">
        <f>ROUND($I$301*$L$301,2)</f>
        <v>0</v>
      </c>
      <c r="P301" s="28">
        <f>ROUND($K$301*$M$301,2)</f>
        <v>0</v>
      </c>
      <c r="Q301" s="28">
        <f>ROUND($P$301+$O$301,2)</f>
        <v>0</v>
      </c>
      <c r="R301" s="30"/>
      <c r="S301" s="69"/>
    </row>
    <row r="302" spans="1:19" s="1" customFormat="1" ht="11.1" customHeight="1" outlineLevel="6" x14ac:dyDescent="0.2">
      <c r="A302" s="24"/>
      <c r="B302" s="25" t="s">
        <v>328</v>
      </c>
      <c r="C302" s="26" t="s">
        <v>57</v>
      </c>
      <c r="D302" s="26"/>
      <c r="E302" s="26"/>
      <c r="F302" s="26"/>
      <c r="G302" s="26"/>
      <c r="H302" s="27">
        <v>2</v>
      </c>
      <c r="I302" s="27">
        <f>$H$302</f>
        <v>2</v>
      </c>
      <c r="J302" s="29">
        <v>1</v>
      </c>
      <c r="K302" s="28">
        <f>ROUND($I$302*$J$302,3)</f>
        <v>2</v>
      </c>
      <c r="L302" s="63"/>
      <c r="M302" s="64"/>
      <c r="N302" s="31">
        <f>ROUND($M$302+$L$302,2)</f>
        <v>0</v>
      </c>
      <c r="O302" s="28">
        <f>ROUND($I$302*$L$302,2)</f>
        <v>0</v>
      </c>
      <c r="P302" s="28">
        <f>ROUND($K$302*$M$302,2)</f>
        <v>0</v>
      </c>
      <c r="Q302" s="28">
        <f>ROUND($P$302+$O$302,2)</f>
        <v>0</v>
      </c>
      <c r="R302" s="30"/>
      <c r="S302" s="69"/>
    </row>
    <row r="303" spans="1:19" s="1" customFormat="1" ht="11.1" customHeight="1" outlineLevel="6" x14ac:dyDescent="0.2">
      <c r="A303" s="24"/>
      <c r="B303" s="25" t="s">
        <v>329</v>
      </c>
      <c r="C303" s="26" t="s">
        <v>57</v>
      </c>
      <c r="D303" s="26"/>
      <c r="E303" s="26"/>
      <c r="F303" s="26"/>
      <c r="G303" s="26"/>
      <c r="H303" s="27">
        <v>7</v>
      </c>
      <c r="I303" s="27">
        <f>$H$303</f>
        <v>7</v>
      </c>
      <c r="J303" s="29">
        <v>1</v>
      </c>
      <c r="K303" s="28">
        <f>ROUND($I$303*$J$303,3)</f>
        <v>7</v>
      </c>
      <c r="L303" s="63"/>
      <c r="M303" s="64"/>
      <c r="N303" s="31">
        <f>ROUND($M$303+$L$303,2)</f>
        <v>0</v>
      </c>
      <c r="O303" s="28">
        <f>ROUND($I$303*$L$303,2)</f>
        <v>0</v>
      </c>
      <c r="P303" s="28">
        <f>ROUND($K$303*$M$303,2)</f>
        <v>0</v>
      </c>
      <c r="Q303" s="28">
        <f>ROUND($P$303+$O$303,2)</f>
        <v>0</v>
      </c>
      <c r="R303" s="30"/>
      <c r="S303" s="69"/>
    </row>
    <row r="304" spans="1:19" s="1" customFormat="1" ht="11.1" customHeight="1" outlineLevel="6" x14ac:dyDescent="0.2">
      <c r="A304" s="24"/>
      <c r="B304" s="25" t="s">
        <v>330</v>
      </c>
      <c r="C304" s="26" t="s">
        <v>57</v>
      </c>
      <c r="D304" s="26"/>
      <c r="E304" s="26"/>
      <c r="F304" s="26"/>
      <c r="G304" s="26"/>
      <c r="H304" s="27">
        <v>24</v>
      </c>
      <c r="I304" s="27">
        <f>$H$304</f>
        <v>24</v>
      </c>
      <c r="J304" s="29">
        <v>1</v>
      </c>
      <c r="K304" s="28">
        <f>ROUND($I$304*$J$304,3)</f>
        <v>24</v>
      </c>
      <c r="L304" s="63"/>
      <c r="M304" s="64"/>
      <c r="N304" s="31">
        <f>ROUND($M$304+$L$304,2)</f>
        <v>0</v>
      </c>
      <c r="O304" s="28">
        <f>ROUND($I$304*$L$304,2)</f>
        <v>0</v>
      </c>
      <c r="P304" s="28">
        <f>ROUND($K$304*$M$304,2)</f>
        <v>0</v>
      </c>
      <c r="Q304" s="28">
        <f>ROUND($P$304+$O$304,2)</f>
        <v>0</v>
      </c>
      <c r="R304" s="30"/>
      <c r="S304" s="69"/>
    </row>
    <row r="305" spans="1:19" s="1" customFormat="1" ht="11.1" customHeight="1" outlineLevel="6" x14ac:dyDescent="0.2">
      <c r="A305" s="24"/>
      <c r="B305" s="25" t="s">
        <v>331</v>
      </c>
      <c r="C305" s="26" t="s">
        <v>57</v>
      </c>
      <c r="D305" s="26"/>
      <c r="E305" s="26"/>
      <c r="F305" s="26"/>
      <c r="G305" s="26"/>
      <c r="H305" s="27">
        <v>16</v>
      </c>
      <c r="I305" s="27">
        <f>$H$305</f>
        <v>16</v>
      </c>
      <c r="J305" s="29">
        <v>1</v>
      </c>
      <c r="K305" s="28">
        <f>ROUND($I$305*$J$305,3)</f>
        <v>16</v>
      </c>
      <c r="L305" s="63"/>
      <c r="M305" s="64"/>
      <c r="N305" s="31">
        <f>ROUND($M$305+$L$305,2)</f>
        <v>0</v>
      </c>
      <c r="O305" s="28">
        <f>ROUND($I$305*$L$305,2)</f>
        <v>0</v>
      </c>
      <c r="P305" s="28">
        <f>ROUND($K$305*$M$305,2)</f>
        <v>0</v>
      </c>
      <c r="Q305" s="28">
        <f>ROUND($P$305+$O$305,2)</f>
        <v>0</v>
      </c>
      <c r="R305" s="30"/>
      <c r="S305" s="69"/>
    </row>
    <row r="306" spans="1:19" s="1" customFormat="1" ht="11.1" customHeight="1" outlineLevel="6" x14ac:dyDescent="0.2">
      <c r="A306" s="24"/>
      <c r="B306" s="25" t="s">
        <v>332</v>
      </c>
      <c r="C306" s="26" t="s">
        <v>57</v>
      </c>
      <c r="D306" s="26"/>
      <c r="E306" s="26"/>
      <c r="F306" s="26"/>
      <c r="G306" s="26"/>
      <c r="H306" s="27">
        <v>16</v>
      </c>
      <c r="I306" s="27">
        <f>$H$306</f>
        <v>16</v>
      </c>
      <c r="J306" s="29">
        <v>1</v>
      </c>
      <c r="K306" s="28">
        <f>ROUND($I$306*$J$306,3)</f>
        <v>16</v>
      </c>
      <c r="L306" s="63"/>
      <c r="M306" s="64"/>
      <c r="N306" s="31">
        <f>ROUND($M$306+$L$306,2)</f>
        <v>0</v>
      </c>
      <c r="O306" s="28">
        <f>ROUND($I$306*$L$306,2)</f>
        <v>0</v>
      </c>
      <c r="P306" s="28">
        <f>ROUND($K$306*$M$306,2)</f>
        <v>0</v>
      </c>
      <c r="Q306" s="28">
        <f>ROUND($P$306+$O$306,2)</f>
        <v>0</v>
      </c>
      <c r="R306" s="30"/>
      <c r="S306" s="69"/>
    </row>
    <row r="307" spans="1:19" s="1" customFormat="1" ht="11.1" customHeight="1" outlineLevel="6" x14ac:dyDescent="0.2">
      <c r="A307" s="24"/>
      <c r="B307" s="25" t="s">
        <v>333</v>
      </c>
      <c r="C307" s="26" t="s">
        <v>57</v>
      </c>
      <c r="D307" s="26"/>
      <c r="E307" s="26"/>
      <c r="F307" s="26"/>
      <c r="G307" s="26"/>
      <c r="H307" s="27">
        <v>14</v>
      </c>
      <c r="I307" s="27">
        <f>$H$307</f>
        <v>14</v>
      </c>
      <c r="J307" s="29">
        <v>1</v>
      </c>
      <c r="K307" s="28">
        <f>ROUND($I$307*$J$307,3)</f>
        <v>14</v>
      </c>
      <c r="L307" s="63"/>
      <c r="M307" s="64"/>
      <c r="N307" s="31">
        <f>ROUND($M$307+$L$307,2)</f>
        <v>0</v>
      </c>
      <c r="O307" s="28">
        <f>ROUND($I$307*$L$307,2)</f>
        <v>0</v>
      </c>
      <c r="P307" s="28">
        <f>ROUND($K$307*$M$307,2)</f>
        <v>0</v>
      </c>
      <c r="Q307" s="28">
        <f>ROUND($P$307+$O$307,2)</f>
        <v>0</v>
      </c>
      <c r="R307" s="30"/>
      <c r="S307" s="69"/>
    </row>
    <row r="308" spans="1:19" s="1" customFormat="1" ht="11.1" customHeight="1" outlineLevel="6" x14ac:dyDescent="0.2">
      <c r="A308" s="24"/>
      <c r="B308" s="25" t="s">
        <v>334</v>
      </c>
      <c r="C308" s="26" t="s">
        <v>57</v>
      </c>
      <c r="D308" s="26"/>
      <c r="E308" s="26"/>
      <c r="F308" s="26"/>
      <c r="G308" s="26"/>
      <c r="H308" s="27">
        <v>16</v>
      </c>
      <c r="I308" s="27">
        <f>$H$308</f>
        <v>16</v>
      </c>
      <c r="J308" s="29">
        <v>1</v>
      </c>
      <c r="K308" s="28">
        <f>ROUND($I$308*$J$308,3)</f>
        <v>16</v>
      </c>
      <c r="L308" s="63"/>
      <c r="M308" s="64"/>
      <c r="N308" s="31">
        <f>ROUND($M$308+$L$308,2)</f>
        <v>0</v>
      </c>
      <c r="O308" s="28">
        <f>ROUND($I$308*$L$308,2)</f>
        <v>0</v>
      </c>
      <c r="P308" s="28">
        <f>ROUND($K$308*$M$308,2)</f>
        <v>0</v>
      </c>
      <c r="Q308" s="28">
        <f>ROUND($P$308+$O$308,2)</f>
        <v>0</v>
      </c>
      <c r="R308" s="30"/>
      <c r="S308" s="69"/>
    </row>
    <row r="309" spans="1:19" s="1" customFormat="1" ht="12" customHeight="1" outlineLevel="5" x14ac:dyDescent="0.2">
      <c r="A309" s="7"/>
      <c r="B309" s="8" t="s">
        <v>335</v>
      </c>
      <c r="C309" s="9"/>
      <c r="D309" s="9"/>
      <c r="E309" s="9"/>
      <c r="F309" s="9"/>
      <c r="G309" s="9"/>
      <c r="H309" s="10"/>
      <c r="I309" s="10"/>
      <c r="J309" s="10"/>
      <c r="K309" s="10"/>
      <c r="L309" s="62"/>
      <c r="M309" s="62"/>
      <c r="N309" s="10"/>
      <c r="O309" s="10">
        <f>ROUND($O$310,2)</f>
        <v>0</v>
      </c>
      <c r="P309" s="10">
        <f>ROUND($P$310,2)</f>
        <v>0</v>
      </c>
      <c r="Q309" s="10">
        <f>ROUND($Q$310,2)</f>
        <v>0</v>
      </c>
      <c r="R309" s="10"/>
      <c r="S309" s="62"/>
    </row>
    <row r="310" spans="1:19" s="1" customFormat="1" ht="33" customHeight="1" outlineLevel="6" x14ac:dyDescent="0.2">
      <c r="A310" s="24"/>
      <c r="B310" s="25" t="s">
        <v>336</v>
      </c>
      <c r="C310" s="26" t="s">
        <v>59</v>
      </c>
      <c r="D310" s="26"/>
      <c r="E310" s="26"/>
      <c r="F310" s="26"/>
      <c r="G310" s="26"/>
      <c r="H310" s="27">
        <v>36</v>
      </c>
      <c r="I310" s="27">
        <f>$H$310</f>
        <v>36</v>
      </c>
      <c r="J310" s="29">
        <v>1</v>
      </c>
      <c r="K310" s="28">
        <f>ROUND($I$310*$J$310,3)</f>
        <v>36</v>
      </c>
      <c r="L310" s="63"/>
      <c r="M310" s="64"/>
      <c r="N310" s="31">
        <f>ROUND($M$310+$L$310,2)</f>
        <v>0</v>
      </c>
      <c r="O310" s="28">
        <f>ROUND($I$310*$L$310,2)</f>
        <v>0</v>
      </c>
      <c r="P310" s="28">
        <f>ROUND($K$310*$M$310,2)</f>
        <v>0</v>
      </c>
      <c r="Q310" s="28">
        <f>ROUND($P$310+$O$310,2)</f>
        <v>0</v>
      </c>
      <c r="R310" s="30" t="s">
        <v>268</v>
      </c>
      <c r="S310" s="69"/>
    </row>
    <row r="311" spans="1:19" s="1" customFormat="1" ht="12" customHeight="1" outlineLevel="5" x14ac:dyDescent="0.2">
      <c r="A311" s="7"/>
      <c r="B311" s="8" t="s">
        <v>337</v>
      </c>
      <c r="C311" s="9"/>
      <c r="D311" s="9"/>
      <c r="E311" s="9"/>
      <c r="F311" s="9"/>
      <c r="G311" s="9"/>
      <c r="H311" s="10"/>
      <c r="I311" s="10"/>
      <c r="J311" s="10"/>
      <c r="K311" s="10"/>
      <c r="L311" s="62"/>
      <c r="M311" s="62"/>
      <c r="N311" s="10"/>
      <c r="O311" s="10">
        <f>ROUND($O$312+$O$313+$O$314+$O$315+$O$316+$O$317+$O$318+$O$319+$O$320+$O$321,2)</f>
        <v>0</v>
      </c>
      <c r="P311" s="10">
        <f>ROUND($P$312+$P$313+$P$314+$P$315+$P$316+$P$317+$P$318+$P$319+$P$320+$P$321,2)</f>
        <v>0</v>
      </c>
      <c r="Q311" s="10">
        <f>ROUND($Q$312+$Q$313+$Q$314+$Q$315+$Q$316+$Q$317+$Q$318+$Q$319+$Q$320+$Q$321,2)</f>
        <v>0</v>
      </c>
      <c r="R311" s="10"/>
      <c r="S311" s="62"/>
    </row>
    <row r="312" spans="1:19" s="1" customFormat="1" ht="44.1" customHeight="1" outlineLevel="6" x14ac:dyDescent="0.2">
      <c r="A312" s="24"/>
      <c r="B312" s="25" t="s">
        <v>234</v>
      </c>
      <c r="C312" s="26" t="s">
        <v>59</v>
      </c>
      <c r="D312" s="26" t="s">
        <v>144</v>
      </c>
      <c r="E312" s="26"/>
      <c r="F312" s="26"/>
      <c r="G312" s="26"/>
      <c r="H312" s="27">
        <v>634</v>
      </c>
      <c r="I312" s="27">
        <f>$H$312</f>
        <v>634</v>
      </c>
      <c r="J312" s="29">
        <v>1</v>
      </c>
      <c r="K312" s="28">
        <f>ROUND($I$312*$J$312,3)</f>
        <v>634</v>
      </c>
      <c r="L312" s="63"/>
      <c r="M312" s="64"/>
      <c r="N312" s="31">
        <f>ROUND($M$312+$L$312,2)</f>
        <v>0</v>
      </c>
      <c r="O312" s="28">
        <f>ROUND($I$312*$L$312,2)</f>
        <v>0</v>
      </c>
      <c r="P312" s="28">
        <f>ROUND($K$312*$M$312,2)</f>
        <v>0</v>
      </c>
      <c r="Q312" s="28">
        <f>ROUND($P$312+$O$312,2)</f>
        <v>0</v>
      </c>
      <c r="R312" s="30" t="s">
        <v>152</v>
      </c>
      <c r="S312" s="69"/>
    </row>
    <row r="313" spans="1:19" s="1" customFormat="1" ht="44.1" customHeight="1" outlineLevel="6" x14ac:dyDescent="0.2">
      <c r="A313" s="24"/>
      <c r="B313" s="25" t="s">
        <v>151</v>
      </c>
      <c r="C313" s="26" t="s">
        <v>59</v>
      </c>
      <c r="D313" s="26"/>
      <c r="E313" s="26"/>
      <c r="F313" s="26"/>
      <c r="G313" s="26"/>
      <c r="H313" s="27">
        <v>326</v>
      </c>
      <c r="I313" s="27">
        <f>$H$313</f>
        <v>326</v>
      </c>
      <c r="J313" s="29">
        <v>1</v>
      </c>
      <c r="K313" s="28">
        <f>ROUND($I$313*$J$313,3)</f>
        <v>326</v>
      </c>
      <c r="L313" s="63"/>
      <c r="M313" s="64"/>
      <c r="N313" s="31">
        <f>ROUND($M$313+$L$313,2)</f>
        <v>0</v>
      </c>
      <c r="O313" s="28">
        <f>ROUND($I$313*$L$313,2)</f>
        <v>0</v>
      </c>
      <c r="P313" s="28">
        <f>ROUND($K$313*$M$313,2)</f>
        <v>0</v>
      </c>
      <c r="Q313" s="28">
        <f>ROUND($P$313+$O$313,2)</f>
        <v>0</v>
      </c>
      <c r="R313" s="30" t="s">
        <v>152</v>
      </c>
      <c r="S313" s="69"/>
    </row>
    <row r="314" spans="1:19" s="1" customFormat="1" ht="44.1" customHeight="1" outlineLevel="6" x14ac:dyDescent="0.2">
      <c r="A314" s="24"/>
      <c r="B314" s="25" t="s">
        <v>153</v>
      </c>
      <c r="C314" s="26" t="s">
        <v>59</v>
      </c>
      <c r="D314" s="26"/>
      <c r="E314" s="26"/>
      <c r="F314" s="26"/>
      <c r="G314" s="26"/>
      <c r="H314" s="27">
        <v>856</v>
      </c>
      <c r="I314" s="27">
        <f>$H$314</f>
        <v>856</v>
      </c>
      <c r="J314" s="29">
        <v>1</v>
      </c>
      <c r="K314" s="28">
        <f>ROUND($I$314*$J$314,3)</f>
        <v>856</v>
      </c>
      <c r="L314" s="63"/>
      <c r="M314" s="64"/>
      <c r="N314" s="31">
        <f>ROUND($M$314+$L$314,2)</f>
        <v>0</v>
      </c>
      <c r="O314" s="28">
        <f>ROUND($I$314*$L$314,2)</f>
        <v>0</v>
      </c>
      <c r="P314" s="28">
        <f>ROUND($K$314*$M$314,2)</f>
        <v>0</v>
      </c>
      <c r="Q314" s="28">
        <f>ROUND($P$314+$O$314,2)</f>
        <v>0</v>
      </c>
      <c r="R314" s="30" t="s">
        <v>152</v>
      </c>
      <c r="S314" s="69"/>
    </row>
    <row r="315" spans="1:19" s="1" customFormat="1" ht="44.1" customHeight="1" outlineLevel="6" x14ac:dyDescent="0.2">
      <c r="A315" s="24"/>
      <c r="B315" s="25" t="s">
        <v>154</v>
      </c>
      <c r="C315" s="26" t="s">
        <v>59</v>
      </c>
      <c r="D315" s="26"/>
      <c r="E315" s="26"/>
      <c r="F315" s="26"/>
      <c r="G315" s="26"/>
      <c r="H315" s="27">
        <v>527</v>
      </c>
      <c r="I315" s="27">
        <f>$H$315</f>
        <v>527</v>
      </c>
      <c r="J315" s="29">
        <v>1</v>
      </c>
      <c r="K315" s="28">
        <f>ROUND($I$315*$J$315,3)</f>
        <v>527</v>
      </c>
      <c r="L315" s="63"/>
      <c r="M315" s="64"/>
      <c r="N315" s="31">
        <f>ROUND($M$315+$L$315,2)</f>
        <v>0</v>
      </c>
      <c r="O315" s="28">
        <f>ROUND($I$315*$L$315,2)</f>
        <v>0</v>
      </c>
      <c r="P315" s="28">
        <f>ROUND($K$315*$M$315,2)</f>
        <v>0</v>
      </c>
      <c r="Q315" s="28">
        <f>ROUND($P$315+$O$315,2)</f>
        <v>0</v>
      </c>
      <c r="R315" s="30" t="s">
        <v>152</v>
      </c>
      <c r="S315" s="69"/>
    </row>
    <row r="316" spans="1:19" s="1" customFormat="1" ht="11.1" customHeight="1" outlineLevel="6" x14ac:dyDescent="0.2">
      <c r="A316" s="24"/>
      <c r="B316" s="25" t="s">
        <v>338</v>
      </c>
      <c r="C316" s="26" t="s">
        <v>59</v>
      </c>
      <c r="D316" s="26"/>
      <c r="E316" s="26"/>
      <c r="F316" s="26"/>
      <c r="G316" s="26"/>
      <c r="H316" s="27">
        <v>293.5</v>
      </c>
      <c r="I316" s="27">
        <f>$H$316</f>
        <v>293.5</v>
      </c>
      <c r="J316" s="29">
        <v>1</v>
      </c>
      <c r="K316" s="28">
        <f>ROUND($I$316*$J$316,3)</f>
        <v>293.5</v>
      </c>
      <c r="L316" s="63"/>
      <c r="M316" s="64"/>
      <c r="N316" s="31">
        <f>ROUND($M$316+$L$316,2)</f>
        <v>0</v>
      </c>
      <c r="O316" s="28">
        <f>ROUND($I$316*$L$316,2)</f>
        <v>0</v>
      </c>
      <c r="P316" s="28">
        <f>ROUND($K$316*$M$316,2)</f>
        <v>0</v>
      </c>
      <c r="Q316" s="28">
        <f>ROUND($P$316+$O$316,2)</f>
        <v>0</v>
      </c>
      <c r="R316" s="30"/>
      <c r="S316" s="69"/>
    </row>
    <row r="317" spans="1:19" s="1" customFormat="1" ht="11.1" customHeight="1" outlineLevel="6" x14ac:dyDescent="0.2">
      <c r="A317" s="24"/>
      <c r="B317" s="25" t="s">
        <v>339</v>
      </c>
      <c r="C317" s="26" t="s">
        <v>59</v>
      </c>
      <c r="D317" s="26"/>
      <c r="E317" s="26"/>
      <c r="F317" s="26"/>
      <c r="G317" s="26"/>
      <c r="H317" s="27">
        <v>293.5</v>
      </c>
      <c r="I317" s="27">
        <f>$H$317</f>
        <v>293.5</v>
      </c>
      <c r="J317" s="29">
        <v>1</v>
      </c>
      <c r="K317" s="28">
        <f>ROUND($I$317*$J$317,3)</f>
        <v>293.5</v>
      </c>
      <c r="L317" s="63"/>
      <c r="M317" s="64"/>
      <c r="N317" s="31">
        <f>ROUND($M$317+$L$317,2)</f>
        <v>0</v>
      </c>
      <c r="O317" s="28">
        <f>ROUND($I$317*$L$317,2)</f>
        <v>0</v>
      </c>
      <c r="P317" s="28">
        <f>ROUND($K$317*$M$317,2)</f>
        <v>0</v>
      </c>
      <c r="Q317" s="28">
        <f>ROUND($P$317+$O$317,2)</f>
        <v>0</v>
      </c>
      <c r="R317" s="30"/>
      <c r="S317" s="69"/>
    </row>
    <row r="318" spans="1:19" s="1" customFormat="1" ht="11.1" customHeight="1" outlineLevel="6" x14ac:dyDescent="0.2">
      <c r="A318" s="24"/>
      <c r="B318" s="25" t="s">
        <v>340</v>
      </c>
      <c r="C318" s="26" t="s">
        <v>59</v>
      </c>
      <c r="D318" s="26"/>
      <c r="E318" s="26"/>
      <c r="F318" s="26"/>
      <c r="G318" s="26"/>
      <c r="H318" s="27">
        <v>94</v>
      </c>
      <c r="I318" s="27">
        <f>$H$318</f>
        <v>94</v>
      </c>
      <c r="J318" s="29">
        <v>1</v>
      </c>
      <c r="K318" s="28">
        <f>ROUND($I$318*$J$318,3)</f>
        <v>94</v>
      </c>
      <c r="L318" s="63"/>
      <c r="M318" s="64"/>
      <c r="N318" s="31">
        <f>ROUND($M$318+$L$318,2)</f>
        <v>0</v>
      </c>
      <c r="O318" s="28">
        <f>ROUND($I$318*$L$318,2)</f>
        <v>0</v>
      </c>
      <c r="P318" s="28">
        <f>ROUND($K$318*$M$318,2)</f>
        <v>0</v>
      </c>
      <c r="Q318" s="28">
        <f>ROUND($P$318+$O$318,2)</f>
        <v>0</v>
      </c>
      <c r="R318" s="30"/>
      <c r="S318" s="69"/>
    </row>
    <row r="319" spans="1:19" s="1" customFormat="1" ht="11.1" customHeight="1" outlineLevel="6" x14ac:dyDescent="0.2">
      <c r="A319" s="24"/>
      <c r="B319" s="25" t="s">
        <v>341</v>
      </c>
      <c r="C319" s="26" t="s">
        <v>59</v>
      </c>
      <c r="D319" s="26"/>
      <c r="E319" s="26"/>
      <c r="F319" s="26"/>
      <c r="G319" s="26"/>
      <c r="H319" s="27">
        <v>94</v>
      </c>
      <c r="I319" s="27">
        <f>$H$319</f>
        <v>94</v>
      </c>
      <c r="J319" s="29">
        <v>1</v>
      </c>
      <c r="K319" s="28">
        <f>ROUND($I$319*$J$319,3)</f>
        <v>94</v>
      </c>
      <c r="L319" s="63"/>
      <c r="M319" s="64"/>
      <c r="N319" s="31">
        <f>ROUND($M$319+$L$319,2)</f>
        <v>0</v>
      </c>
      <c r="O319" s="28">
        <f>ROUND($I$319*$L$319,2)</f>
        <v>0</v>
      </c>
      <c r="P319" s="28">
        <f>ROUND($K$319*$M$319,2)</f>
        <v>0</v>
      </c>
      <c r="Q319" s="28">
        <f>ROUND($P$319+$O$319,2)</f>
        <v>0</v>
      </c>
      <c r="R319" s="30"/>
      <c r="S319" s="69"/>
    </row>
    <row r="320" spans="1:19" s="1" customFormat="1" ht="11.1" customHeight="1" outlineLevel="6" x14ac:dyDescent="0.2">
      <c r="A320" s="24"/>
      <c r="B320" s="25" t="s">
        <v>342</v>
      </c>
      <c r="C320" s="26" t="s">
        <v>59</v>
      </c>
      <c r="D320" s="26"/>
      <c r="E320" s="26"/>
      <c r="F320" s="26"/>
      <c r="G320" s="26"/>
      <c r="H320" s="27">
        <v>428</v>
      </c>
      <c r="I320" s="27">
        <f>$H$320</f>
        <v>428</v>
      </c>
      <c r="J320" s="29">
        <v>1</v>
      </c>
      <c r="K320" s="28">
        <f>ROUND($I$320*$J$320,3)</f>
        <v>428</v>
      </c>
      <c r="L320" s="63"/>
      <c r="M320" s="64"/>
      <c r="N320" s="31">
        <f>ROUND($M$320+$L$320,2)</f>
        <v>0</v>
      </c>
      <c r="O320" s="28">
        <f>ROUND($I$320*$L$320,2)</f>
        <v>0</v>
      </c>
      <c r="P320" s="28">
        <f>ROUND($K$320*$M$320,2)</f>
        <v>0</v>
      </c>
      <c r="Q320" s="28">
        <f>ROUND($P$320+$O$320,2)</f>
        <v>0</v>
      </c>
      <c r="R320" s="30"/>
      <c r="S320" s="69"/>
    </row>
    <row r="321" spans="1:19" s="1" customFormat="1" ht="11.1" customHeight="1" outlineLevel="6" x14ac:dyDescent="0.2">
      <c r="A321" s="24"/>
      <c r="B321" s="25" t="s">
        <v>343</v>
      </c>
      <c r="C321" s="26" t="s">
        <v>59</v>
      </c>
      <c r="D321" s="26"/>
      <c r="E321" s="26"/>
      <c r="F321" s="26"/>
      <c r="G321" s="26"/>
      <c r="H321" s="27">
        <v>428</v>
      </c>
      <c r="I321" s="27">
        <f>$H$321</f>
        <v>428</v>
      </c>
      <c r="J321" s="29">
        <v>1</v>
      </c>
      <c r="K321" s="28">
        <f>ROUND($I$321*$J$321,3)</f>
        <v>428</v>
      </c>
      <c r="L321" s="63"/>
      <c r="M321" s="64"/>
      <c r="N321" s="31">
        <f>ROUND($M$321+$L$321,2)</f>
        <v>0</v>
      </c>
      <c r="O321" s="28">
        <f>ROUND($I$321*$L$321,2)</f>
        <v>0</v>
      </c>
      <c r="P321" s="28">
        <f>ROUND($K$321*$M$321,2)</f>
        <v>0</v>
      </c>
      <c r="Q321" s="28">
        <f>ROUND($P$321+$O$321,2)</f>
        <v>0</v>
      </c>
      <c r="R321" s="30"/>
      <c r="S321" s="69"/>
    </row>
    <row r="322" spans="1:19" s="1" customFormat="1" ht="12" customHeight="1" outlineLevel="5" x14ac:dyDescent="0.2">
      <c r="A322" s="7"/>
      <c r="B322" s="8" t="s">
        <v>344</v>
      </c>
      <c r="C322" s="9"/>
      <c r="D322" s="9"/>
      <c r="E322" s="9"/>
      <c r="F322" s="9"/>
      <c r="G322" s="9"/>
      <c r="H322" s="10"/>
      <c r="I322" s="10"/>
      <c r="J322" s="10"/>
      <c r="K322" s="10"/>
      <c r="L322" s="62"/>
      <c r="M322" s="62"/>
      <c r="N322" s="10"/>
      <c r="O322" s="10">
        <f>ROUND($O$324,2)</f>
        <v>0</v>
      </c>
      <c r="P322" s="10">
        <f>ROUND($P$324,2)</f>
        <v>0</v>
      </c>
      <c r="Q322" s="10">
        <f>ROUND($Q$324,2)</f>
        <v>0</v>
      </c>
      <c r="R322" s="10"/>
      <c r="S322" s="62"/>
    </row>
    <row r="323" spans="1:19" s="11" customFormat="1" ht="11.1" customHeight="1" outlineLevel="6" x14ac:dyDescent="0.15">
      <c r="A323" s="12">
        <v>202</v>
      </c>
      <c r="B323" s="13" t="s">
        <v>345</v>
      </c>
      <c r="C323" s="14" t="s">
        <v>346</v>
      </c>
      <c r="D323" s="14"/>
      <c r="E323" s="14"/>
      <c r="F323" s="14"/>
      <c r="G323" s="14"/>
      <c r="H323" s="15">
        <v>1</v>
      </c>
      <c r="I323" s="15">
        <v>1</v>
      </c>
      <c r="J323" s="16"/>
      <c r="K323" s="16">
        <f>$K$324</f>
        <v>1</v>
      </c>
      <c r="L323" s="61"/>
      <c r="M323" s="61"/>
      <c r="N323" s="16">
        <f>ROUND($Q$323/$K$323,2)</f>
        <v>0</v>
      </c>
      <c r="O323" s="16">
        <f>ROUND($O$324,2)</f>
        <v>0</v>
      </c>
      <c r="P323" s="16">
        <f>ROUND($P$324,2)</f>
        <v>0</v>
      </c>
      <c r="Q323" s="16">
        <f>ROUND($Q$324,2)</f>
        <v>0</v>
      </c>
      <c r="R323" s="17"/>
      <c r="S323" s="67"/>
    </row>
    <row r="324" spans="1:19" s="18" customFormat="1" ht="11.1" customHeight="1" outlineLevel="7" x14ac:dyDescent="0.2">
      <c r="A324" s="19"/>
      <c r="B324" s="20" t="s">
        <v>22</v>
      </c>
      <c r="C324" s="21" t="s">
        <v>346</v>
      </c>
      <c r="D324" s="21"/>
      <c r="E324" s="21"/>
      <c r="F324" s="21"/>
      <c r="G324" s="21"/>
      <c r="H324" s="22">
        <v>1</v>
      </c>
      <c r="I324" s="22">
        <f>$H$324</f>
        <v>1</v>
      </c>
      <c r="J324" s="22">
        <v>1</v>
      </c>
      <c r="K324" s="23">
        <f>ROUND($I$324*$J$324,3)</f>
        <v>1</v>
      </c>
      <c r="L324" s="59"/>
      <c r="M324" s="60"/>
      <c r="N324" s="56">
        <f>ROUND($M$324+$L$324,2)</f>
        <v>0</v>
      </c>
      <c r="O324" s="23">
        <f>ROUND($I$324*$L$324,2)</f>
        <v>0</v>
      </c>
      <c r="P324" s="23">
        <f>ROUND($K$324*$M$324,2)</f>
        <v>0</v>
      </c>
      <c r="Q324" s="23">
        <f>ROUND($P$324+$O$324,2)</f>
        <v>0</v>
      </c>
      <c r="R324" s="23"/>
      <c r="S324" s="68"/>
    </row>
    <row r="325" spans="1:19" s="1" customFormat="1" ht="12" customHeight="1" outlineLevel="5" x14ac:dyDescent="0.2">
      <c r="A325" s="7"/>
      <c r="B325" s="8" t="s">
        <v>347</v>
      </c>
      <c r="C325" s="9"/>
      <c r="D325" s="9"/>
      <c r="E325" s="9"/>
      <c r="F325" s="9"/>
      <c r="G325" s="9"/>
      <c r="H325" s="10"/>
      <c r="I325" s="10"/>
      <c r="J325" s="10"/>
      <c r="K325" s="10"/>
      <c r="L325" s="62"/>
      <c r="M325" s="62"/>
      <c r="N325" s="10"/>
      <c r="O325" s="10">
        <f>ROUND($O$327+$O$328+$O$329+$O$330+$O$331+$O$332+$O$333+$O$334+$O$336+$O$337+$O$338+$O$339+$O$340+$O$341+$O$342+$O$343+$O$344+$O$345+$O$346+$O$347+$O$348+$O$349+$O$350,2)</f>
        <v>0</v>
      </c>
      <c r="P325" s="10">
        <f>ROUND($P$327+$P$328+$P$329+$P$330+$P$331+$P$332+$P$333+$P$334+$P$336+$P$337+$P$338+$P$339+$P$340+$P$341+$P$342+$P$343+$P$344+$P$345+$P$346+$P$347+$P$348+$P$349+$P$350,2)</f>
        <v>0</v>
      </c>
      <c r="Q325" s="10">
        <f>ROUND($Q$327+$Q$328+$Q$329+$Q$330+$Q$331+$Q$332+$Q$333+$Q$334+$Q$336+$Q$337+$Q$338+$Q$339+$Q$340+$Q$341+$Q$342+$Q$343+$Q$344+$Q$345+$Q$346+$Q$347+$Q$348+$Q$349+$Q$350,2)</f>
        <v>0</v>
      </c>
      <c r="R325" s="10"/>
      <c r="S325" s="62"/>
    </row>
    <row r="326" spans="1:19" s="1" customFormat="1" ht="12" customHeight="1" outlineLevel="6" x14ac:dyDescent="0.2">
      <c r="A326" s="7"/>
      <c r="B326" s="8" t="s">
        <v>348</v>
      </c>
      <c r="C326" s="9"/>
      <c r="D326" s="9"/>
      <c r="E326" s="9"/>
      <c r="F326" s="9"/>
      <c r="G326" s="9"/>
      <c r="H326" s="10"/>
      <c r="I326" s="10"/>
      <c r="J326" s="10"/>
      <c r="K326" s="10"/>
      <c r="L326" s="62"/>
      <c r="M326" s="62"/>
      <c r="N326" s="10"/>
      <c r="O326" s="10">
        <f>ROUND($O$327+$O$328+$O$329+$O$330+$O$331+$O$332+$O$333+$O$334,2)</f>
        <v>0</v>
      </c>
      <c r="P326" s="10">
        <f>ROUND($P$327+$P$328+$P$329+$P$330+$P$331+$P$332+$P$333+$P$334,2)</f>
        <v>0</v>
      </c>
      <c r="Q326" s="10">
        <f>ROUND($Q$327+$Q$328+$Q$329+$Q$330+$Q$331+$Q$332+$Q$333+$Q$334,2)</f>
        <v>0</v>
      </c>
      <c r="R326" s="10"/>
      <c r="S326" s="62"/>
    </row>
    <row r="327" spans="1:19" s="1" customFormat="1" ht="11.1" customHeight="1" outlineLevel="7" x14ac:dyDescent="0.2">
      <c r="A327" s="24"/>
      <c r="B327" s="25" t="s">
        <v>95</v>
      </c>
      <c r="C327" s="26" t="s">
        <v>96</v>
      </c>
      <c r="D327" s="26"/>
      <c r="E327" s="26"/>
      <c r="F327" s="26"/>
      <c r="G327" s="26"/>
      <c r="H327" s="27">
        <v>5.83</v>
      </c>
      <c r="I327" s="27">
        <f>$H$327</f>
        <v>5.83</v>
      </c>
      <c r="J327" s="29">
        <v>1</v>
      </c>
      <c r="K327" s="28">
        <f>ROUND($I$327*$J$327,3)</f>
        <v>5.83</v>
      </c>
      <c r="L327" s="63"/>
      <c r="M327" s="64"/>
      <c r="N327" s="31">
        <f>ROUND($M$327+$L$327,2)</f>
        <v>0</v>
      </c>
      <c r="O327" s="28">
        <f>ROUND($I$327*$L$327,2)</f>
        <v>0</v>
      </c>
      <c r="P327" s="28">
        <f>ROUND($K$327*$M$327,2)</f>
        <v>0</v>
      </c>
      <c r="Q327" s="28">
        <f>ROUND($P$327+$O$327,2)</f>
        <v>0</v>
      </c>
      <c r="R327" s="30" t="s">
        <v>97</v>
      </c>
      <c r="S327" s="69"/>
    </row>
    <row r="328" spans="1:19" s="1" customFormat="1" ht="11.1" customHeight="1" outlineLevel="7" x14ac:dyDescent="0.2">
      <c r="A328" s="24"/>
      <c r="B328" s="25" t="s">
        <v>98</v>
      </c>
      <c r="C328" s="26" t="s">
        <v>96</v>
      </c>
      <c r="D328" s="26"/>
      <c r="E328" s="26"/>
      <c r="F328" s="26"/>
      <c r="G328" s="26"/>
      <c r="H328" s="27">
        <v>9.7159999999999993</v>
      </c>
      <c r="I328" s="27">
        <f>$H$328</f>
        <v>9.7159999999999993</v>
      </c>
      <c r="J328" s="29">
        <v>1</v>
      </c>
      <c r="K328" s="28">
        <f>ROUND($I$328*$J$328,3)</f>
        <v>9.7159999999999993</v>
      </c>
      <c r="L328" s="63"/>
      <c r="M328" s="64"/>
      <c r="N328" s="31">
        <f>ROUND($M$328+$L$328,2)</f>
        <v>0</v>
      </c>
      <c r="O328" s="28">
        <f>ROUND($I$328*$L$328,2)</f>
        <v>0</v>
      </c>
      <c r="P328" s="28">
        <f>ROUND($K$328*$M$328,2)</f>
        <v>0</v>
      </c>
      <c r="Q328" s="28">
        <f>ROUND($P$328+$O$328,2)</f>
        <v>0</v>
      </c>
      <c r="R328" s="30" t="s">
        <v>99</v>
      </c>
      <c r="S328" s="69"/>
    </row>
    <row r="329" spans="1:19" s="1" customFormat="1" ht="33" customHeight="1" outlineLevel="7" x14ac:dyDescent="0.2">
      <c r="A329" s="24"/>
      <c r="B329" s="25" t="s">
        <v>349</v>
      </c>
      <c r="C329" s="26" t="s">
        <v>59</v>
      </c>
      <c r="D329" s="26"/>
      <c r="E329" s="26"/>
      <c r="F329" s="26"/>
      <c r="G329" s="26"/>
      <c r="H329" s="27">
        <v>89</v>
      </c>
      <c r="I329" s="27">
        <f>$H$329</f>
        <v>89</v>
      </c>
      <c r="J329" s="29">
        <v>1</v>
      </c>
      <c r="K329" s="28">
        <f>ROUND($I$329*$J$329,3)</f>
        <v>89</v>
      </c>
      <c r="L329" s="63"/>
      <c r="M329" s="64"/>
      <c r="N329" s="31">
        <f>ROUND($M$329+$L$329,2)</f>
        <v>0</v>
      </c>
      <c r="O329" s="28">
        <f>ROUND($I$329*$L$329,2)</f>
        <v>0</v>
      </c>
      <c r="P329" s="28">
        <f>ROUND($K$329*$M$329,2)</f>
        <v>0</v>
      </c>
      <c r="Q329" s="28">
        <f>ROUND($P$329+$O$329,2)</f>
        <v>0</v>
      </c>
      <c r="R329" s="30" t="s">
        <v>62</v>
      </c>
      <c r="S329" s="69"/>
    </row>
    <row r="330" spans="1:19" s="1" customFormat="1" ht="33" customHeight="1" outlineLevel="7" x14ac:dyDescent="0.2">
      <c r="A330" s="24"/>
      <c r="B330" s="25" t="s">
        <v>350</v>
      </c>
      <c r="C330" s="26" t="s">
        <v>59</v>
      </c>
      <c r="D330" s="26"/>
      <c r="E330" s="26"/>
      <c r="F330" s="26"/>
      <c r="G330" s="26"/>
      <c r="H330" s="27">
        <v>51</v>
      </c>
      <c r="I330" s="27">
        <f>$H$330</f>
        <v>51</v>
      </c>
      <c r="J330" s="29">
        <v>1</v>
      </c>
      <c r="K330" s="28">
        <f>ROUND($I$330*$J$330,3)</f>
        <v>51</v>
      </c>
      <c r="L330" s="63"/>
      <c r="M330" s="64"/>
      <c r="N330" s="31">
        <f>ROUND($M$330+$L$330,2)</f>
        <v>0</v>
      </c>
      <c r="O330" s="28">
        <f>ROUND($I$330*$L$330,2)</f>
        <v>0</v>
      </c>
      <c r="P330" s="28">
        <f>ROUND($K$330*$M$330,2)</f>
        <v>0</v>
      </c>
      <c r="Q330" s="28">
        <f>ROUND($P$330+$O$330,2)</f>
        <v>0</v>
      </c>
      <c r="R330" s="30" t="s">
        <v>62</v>
      </c>
      <c r="S330" s="69"/>
    </row>
    <row r="331" spans="1:19" s="1" customFormat="1" ht="33" customHeight="1" outlineLevel="7" x14ac:dyDescent="0.2">
      <c r="A331" s="24"/>
      <c r="B331" s="25" t="s">
        <v>351</v>
      </c>
      <c r="C331" s="26" t="s">
        <v>59</v>
      </c>
      <c r="D331" s="26"/>
      <c r="E331" s="26"/>
      <c r="F331" s="26"/>
      <c r="G331" s="26"/>
      <c r="H331" s="27">
        <v>130</v>
      </c>
      <c r="I331" s="27">
        <f>$H$331</f>
        <v>130</v>
      </c>
      <c r="J331" s="29">
        <v>1</v>
      </c>
      <c r="K331" s="28">
        <f>ROUND($I$331*$J$331,3)</f>
        <v>130</v>
      </c>
      <c r="L331" s="63"/>
      <c r="M331" s="64"/>
      <c r="N331" s="31">
        <f>ROUND($M$331+$L$331,2)</f>
        <v>0</v>
      </c>
      <c r="O331" s="28">
        <f>ROUND($I$331*$L$331,2)</f>
        <v>0</v>
      </c>
      <c r="P331" s="28">
        <f>ROUND($K$331*$M$331,2)</f>
        <v>0</v>
      </c>
      <c r="Q331" s="28">
        <f>ROUND($P$331+$O$331,2)</f>
        <v>0</v>
      </c>
      <c r="R331" s="30" t="s">
        <v>62</v>
      </c>
      <c r="S331" s="69"/>
    </row>
    <row r="332" spans="1:19" s="1" customFormat="1" ht="33" customHeight="1" outlineLevel="7" x14ac:dyDescent="0.2">
      <c r="A332" s="24"/>
      <c r="B332" s="25" t="s">
        <v>352</v>
      </c>
      <c r="C332" s="26" t="s">
        <v>59</v>
      </c>
      <c r="D332" s="26"/>
      <c r="E332" s="26"/>
      <c r="F332" s="26"/>
      <c r="G332" s="26"/>
      <c r="H332" s="27">
        <v>4</v>
      </c>
      <c r="I332" s="27">
        <f>$H$332</f>
        <v>4</v>
      </c>
      <c r="J332" s="29">
        <v>1</v>
      </c>
      <c r="K332" s="28">
        <f>ROUND($I$332*$J$332,3)</f>
        <v>4</v>
      </c>
      <c r="L332" s="63"/>
      <c r="M332" s="64"/>
      <c r="N332" s="31">
        <f>ROUND($M$332+$L$332,2)</f>
        <v>0</v>
      </c>
      <c r="O332" s="28">
        <f>ROUND($I$332*$L$332,2)</f>
        <v>0</v>
      </c>
      <c r="P332" s="28">
        <f>ROUND($K$332*$M$332,2)</f>
        <v>0</v>
      </c>
      <c r="Q332" s="28">
        <f>ROUND($P$332+$O$332,2)</f>
        <v>0</v>
      </c>
      <c r="R332" s="30" t="s">
        <v>62</v>
      </c>
      <c r="S332" s="69"/>
    </row>
    <row r="333" spans="1:19" s="1" customFormat="1" ht="33" customHeight="1" outlineLevel="7" x14ac:dyDescent="0.2">
      <c r="A333" s="24"/>
      <c r="B333" s="25" t="s">
        <v>353</v>
      </c>
      <c r="C333" s="26" t="s">
        <v>59</v>
      </c>
      <c r="D333" s="26"/>
      <c r="E333" s="26"/>
      <c r="F333" s="26"/>
      <c r="G333" s="26"/>
      <c r="H333" s="27">
        <v>7</v>
      </c>
      <c r="I333" s="27">
        <f>$H$333</f>
        <v>7</v>
      </c>
      <c r="J333" s="29">
        <v>1</v>
      </c>
      <c r="K333" s="28">
        <f>ROUND($I$333*$J$333,3)</f>
        <v>7</v>
      </c>
      <c r="L333" s="63"/>
      <c r="M333" s="64"/>
      <c r="N333" s="31">
        <f>ROUND($M$333+$L$333,2)</f>
        <v>0</v>
      </c>
      <c r="O333" s="28">
        <f>ROUND($I$333*$L$333,2)</f>
        <v>0</v>
      </c>
      <c r="P333" s="28">
        <f>ROUND($K$333*$M$333,2)</f>
        <v>0</v>
      </c>
      <c r="Q333" s="28">
        <f>ROUND($P$333+$O$333,2)</f>
        <v>0</v>
      </c>
      <c r="R333" s="30" t="s">
        <v>62</v>
      </c>
      <c r="S333" s="69"/>
    </row>
    <row r="334" spans="1:19" s="1" customFormat="1" ht="33" customHeight="1" outlineLevel="7" x14ac:dyDescent="0.2">
      <c r="A334" s="24"/>
      <c r="B334" s="25" t="s">
        <v>354</v>
      </c>
      <c r="C334" s="26" t="s">
        <v>59</v>
      </c>
      <c r="D334" s="26"/>
      <c r="E334" s="26"/>
      <c r="F334" s="26"/>
      <c r="G334" s="26"/>
      <c r="H334" s="27">
        <v>45</v>
      </c>
      <c r="I334" s="27">
        <f>$H$334</f>
        <v>45</v>
      </c>
      <c r="J334" s="29">
        <v>1</v>
      </c>
      <c r="K334" s="28">
        <f>ROUND($I$334*$J$334,3)</f>
        <v>45</v>
      </c>
      <c r="L334" s="63"/>
      <c r="M334" s="64"/>
      <c r="N334" s="31">
        <f>ROUND($M$334+$L$334,2)</f>
        <v>0</v>
      </c>
      <c r="O334" s="28">
        <f>ROUND($I$334*$L$334,2)</f>
        <v>0</v>
      </c>
      <c r="P334" s="28">
        <f>ROUND($K$334*$M$334,2)</f>
        <v>0</v>
      </c>
      <c r="Q334" s="28">
        <f>ROUND($P$334+$O$334,2)</f>
        <v>0</v>
      </c>
      <c r="R334" s="30" t="s">
        <v>62</v>
      </c>
      <c r="S334" s="69"/>
    </row>
    <row r="335" spans="1:19" s="1" customFormat="1" ht="12" customHeight="1" outlineLevel="6" x14ac:dyDescent="0.2">
      <c r="A335" s="7"/>
      <c r="B335" s="8" t="s">
        <v>355</v>
      </c>
      <c r="C335" s="9"/>
      <c r="D335" s="9"/>
      <c r="E335" s="9"/>
      <c r="F335" s="9"/>
      <c r="G335" s="9"/>
      <c r="H335" s="10"/>
      <c r="I335" s="10"/>
      <c r="J335" s="10"/>
      <c r="K335" s="10"/>
      <c r="L335" s="62"/>
      <c r="M335" s="62"/>
      <c r="N335" s="10"/>
      <c r="O335" s="10">
        <f>ROUND($O$336+$O$337+$O$338+$O$339+$O$340+$O$341+$O$342+$O$343+$O$344+$O$345+$O$346+$O$347+$O$348+$O$349+$O$350,2)</f>
        <v>0</v>
      </c>
      <c r="P335" s="10">
        <f>ROUND($P$336+$P$337+$P$338+$P$339+$P$340+$P$341+$P$342+$P$343+$P$344+$P$345+$P$346+$P$347+$P$348+$P$349+$P$350,2)</f>
        <v>0</v>
      </c>
      <c r="Q335" s="10">
        <f>ROUND($Q$336+$Q$337+$Q$338+$Q$339+$Q$340+$Q$341+$Q$342+$Q$343+$Q$344+$Q$345+$Q$346+$Q$347+$Q$348+$Q$349+$Q$350,2)</f>
        <v>0</v>
      </c>
      <c r="R335" s="10"/>
      <c r="S335" s="62"/>
    </row>
    <row r="336" spans="1:19" s="1" customFormat="1" ht="21.95" customHeight="1" outlineLevel="7" x14ac:dyDescent="0.2">
      <c r="A336" s="24"/>
      <c r="B336" s="25" t="s">
        <v>356</v>
      </c>
      <c r="C336" s="26" t="s">
        <v>57</v>
      </c>
      <c r="D336" s="26"/>
      <c r="E336" s="26"/>
      <c r="F336" s="26"/>
      <c r="G336" s="26"/>
      <c r="H336" s="27">
        <v>1</v>
      </c>
      <c r="I336" s="27">
        <f>$H$336</f>
        <v>1</v>
      </c>
      <c r="J336" s="29">
        <v>1</v>
      </c>
      <c r="K336" s="28">
        <f>ROUND($I$336*$J$336,3)</f>
        <v>1</v>
      </c>
      <c r="L336" s="65"/>
      <c r="M336" s="64"/>
      <c r="N336" s="57">
        <f>ROUND($M$336+$L$336,2)</f>
        <v>0</v>
      </c>
      <c r="O336" s="28">
        <f>ROUND($I$336*$L$336,2)</f>
        <v>0</v>
      </c>
      <c r="P336" s="28">
        <f>ROUND($K$336*$M$336,2)</f>
        <v>0</v>
      </c>
      <c r="Q336" s="28">
        <f>ROUND($P$336+$O$336,2)</f>
        <v>0</v>
      </c>
      <c r="R336" s="30" t="s">
        <v>357</v>
      </c>
      <c r="S336" s="69"/>
    </row>
    <row r="337" spans="1:19" s="1" customFormat="1" ht="21.95" customHeight="1" outlineLevel="7" x14ac:dyDescent="0.2">
      <c r="A337" s="24"/>
      <c r="B337" s="25" t="s">
        <v>358</v>
      </c>
      <c r="C337" s="26" t="s">
        <v>57</v>
      </c>
      <c r="D337" s="26"/>
      <c r="E337" s="26"/>
      <c r="F337" s="26"/>
      <c r="G337" s="26"/>
      <c r="H337" s="27">
        <v>28</v>
      </c>
      <c r="I337" s="27">
        <f>$H$337</f>
        <v>28</v>
      </c>
      <c r="J337" s="29">
        <v>1</v>
      </c>
      <c r="K337" s="28">
        <f>ROUND($I$337*$J$337,3)</f>
        <v>28</v>
      </c>
      <c r="L337" s="63"/>
      <c r="M337" s="64"/>
      <c r="N337" s="31">
        <f>ROUND($M$337+$L$337,2)</f>
        <v>0</v>
      </c>
      <c r="O337" s="28">
        <f>ROUND($I$337*$L$337,2)</f>
        <v>0</v>
      </c>
      <c r="P337" s="28">
        <f>ROUND($K$337*$M$337,2)</f>
        <v>0</v>
      </c>
      <c r="Q337" s="28">
        <f>ROUND($P$337+$O$337,2)</f>
        <v>0</v>
      </c>
      <c r="R337" s="30"/>
      <c r="S337" s="69"/>
    </row>
    <row r="338" spans="1:19" s="1" customFormat="1" ht="11.1" customHeight="1" outlineLevel="7" x14ac:dyDescent="0.2">
      <c r="A338" s="24"/>
      <c r="B338" s="25" t="s">
        <v>359</v>
      </c>
      <c r="C338" s="26" t="s">
        <v>57</v>
      </c>
      <c r="D338" s="26"/>
      <c r="E338" s="26"/>
      <c r="F338" s="26"/>
      <c r="G338" s="26"/>
      <c r="H338" s="27">
        <v>9</v>
      </c>
      <c r="I338" s="27">
        <f>$H$338</f>
        <v>9</v>
      </c>
      <c r="J338" s="29">
        <v>1</v>
      </c>
      <c r="K338" s="28">
        <f>ROUND($I$338*$J$338,3)</f>
        <v>9</v>
      </c>
      <c r="L338" s="63"/>
      <c r="M338" s="64"/>
      <c r="N338" s="31">
        <f>ROUND($M$338+$L$338,2)</f>
        <v>0</v>
      </c>
      <c r="O338" s="28">
        <f>ROUND($I$338*$L$338,2)</f>
        <v>0</v>
      </c>
      <c r="P338" s="28">
        <f>ROUND($K$338*$M$338,2)</f>
        <v>0</v>
      </c>
      <c r="Q338" s="28">
        <f>ROUND($P$338+$O$338,2)</f>
        <v>0</v>
      </c>
      <c r="R338" s="30"/>
      <c r="S338" s="69"/>
    </row>
    <row r="339" spans="1:19" s="1" customFormat="1" ht="11.1" customHeight="1" outlineLevel="7" x14ac:dyDescent="0.2">
      <c r="A339" s="24"/>
      <c r="B339" s="25" t="s">
        <v>360</v>
      </c>
      <c r="C339" s="26" t="s">
        <v>57</v>
      </c>
      <c r="D339" s="26"/>
      <c r="E339" s="26"/>
      <c r="F339" s="26"/>
      <c r="G339" s="26"/>
      <c r="H339" s="27">
        <v>2</v>
      </c>
      <c r="I339" s="27">
        <f>$H$339</f>
        <v>2</v>
      </c>
      <c r="J339" s="29">
        <v>1</v>
      </c>
      <c r="K339" s="28">
        <f>ROUND($I$339*$J$339,3)</f>
        <v>2</v>
      </c>
      <c r="L339" s="63"/>
      <c r="M339" s="64"/>
      <c r="N339" s="31">
        <f>ROUND($M$339+$L$339,2)</f>
        <v>0</v>
      </c>
      <c r="O339" s="28">
        <f>ROUND($I$339*$L$339,2)</f>
        <v>0</v>
      </c>
      <c r="P339" s="28">
        <f>ROUND($K$339*$M$339,2)</f>
        <v>0</v>
      </c>
      <c r="Q339" s="28">
        <f>ROUND($P$339+$O$339,2)</f>
        <v>0</v>
      </c>
      <c r="R339" s="30"/>
      <c r="S339" s="69"/>
    </row>
    <row r="340" spans="1:19" s="1" customFormat="1" ht="11.1" customHeight="1" outlineLevel="7" x14ac:dyDescent="0.2">
      <c r="A340" s="24"/>
      <c r="B340" s="25" t="s">
        <v>361</v>
      </c>
      <c r="C340" s="26" t="s">
        <v>57</v>
      </c>
      <c r="D340" s="26"/>
      <c r="E340" s="26"/>
      <c r="F340" s="26"/>
      <c r="G340" s="26"/>
      <c r="H340" s="27">
        <v>4</v>
      </c>
      <c r="I340" s="27">
        <f>$H$340</f>
        <v>4</v>
      </c>
      <c r="J340" s="29">
        <v>1</v>
      </c>
      <c r="K340" s="28">
        <f>ROUND($I$340*$J$340,3)</f>
        <v>4</v>
      </c>
      <c r="L340" s="64"/>
      <c r="M340" s="64"/>
      <c r="N340" s="28">
        <f>ROUND($M$340+$L$340,2)</f>
        <v>0</v>
      </c>
      <c r="O340" s="28">
        <f>ROUND($I$340*$L$340,2)</f>
        <v>0</v>
      </c>
      <c r="P340" s="28">
        <f>ROUND($K$340*$M$340,2)</f>
        <v>0</v>
      </c>
      <c r="Q340" s="28">
        <f>ROUND($P$340+$O$340,2)</f>
        <v>0</v>
      </c>
      <c r="R340" s="30"/>
      <c r="S340" s="69"/>
    </row>
    <row r="341" spans="1:19" s="1" customFormat="1" ht="11.1" customHeight="1" outlineLevel="7" x14ac:dyDescent="0.2">
      <c r="A341" s="24"/>
      <c r="B341" s="25" t="s">
        <v>362</v>
      </c>
      <c r="C341" s="26" t="s">
        <v>57</v>
      </c>
      <c r="D341" s="26"/>
      <c r="E341" s="26"/>
      <c r="F341" s="26"/>
      <c r="G341" s="26"/>
      <c r="H341" s="27">
        <v>2</v>
      </c>
      <c r="I341" s="27">
        <f>$H$341</f>
        <v>2</v>
      </c>
      <c r="J341" s="29">
        <v>1</v>
      </c>
      <c r="K341" s="28">
        <f>ROUND($I$341*$J$341,3)</f>
        <v>2</v>
      </c>
      <c r="L341" s="64"/>
      <c r="M341" s="64"/>
      <c r="N341" s="28">
        <f>ROUND($M$341+$L$341,2)</f>
        <v>0</v>
      </c>
      <c r="O341" s="28">
        <f>ROUND($I$341*$L$341,2)</f>
        <v>0</v>
      </c>
      <c r="P341" s="28">
        <f>ROUND($K$341*$M$341,2)</f>
        <v>0</v>
      </c>
      <c r="Q341" s="28">
        <f>ROUND($P$341+$O$341,2)</f>
        <v>0</v>
      </c>
      <c r="R341" s="30"/>
      <c r="S341" s="69"/>
    </row>
    <row r="342" spans="1:19" s="1" customFormat="1" ht="11.1" customHeight="1" outlineLevel="7" x14ac:dyDescent="0.2">
      <c r="A342" s="24"/>
      <c r="B342" s="25" t="s">
        <v>363</v>
      </c>
      <c r="C342" s="26" t="s">
        <v>57</v>
      </c>
      <c r="D342" s="26"/>
      <c r="E342" s="26"/>
      <c r="F342" s="26"/>
      <c r="G342" s="26"/>
      <c r="H342" s="27">
        <v>30</v>
      </c>
      <c r="I342" s="27">
        <f>$H$342</f>
        <v>30</v>
      </c>
      <c r="J342" s="29">
        <v>1</v>
      </c>
      <c r="K342" s="28">
        <f>ROUND($I$342*$J$342,3)</f>
        <v>30</v>
      </c>
      <c r="L342" s="64"/>
      <c r="M342" s="64"/>
      <c r="N342" s="28">
        <f>ROUND($M$342+$L$342,2)</f>
        <v>0</v>
      </c>
      <c r="O342" s="28">
        <f>ROUND($I$342*$L$342,2)</f>
        <v>0</v>
      </c>
      <c r="P342" s="28">
        <f>ROUND($K$342*$M$342,2)</f>
        <v>0</v>
      </c>
      <c r="Q342" s="28">
        <f>ROUND($P$342+$O$342,2)</f>
        <v>0</v>
      </c>
      <c r="R342" s="30"/>
      <c r="S342" s="69"/>
    </row>
    <row r="343" spans="1:19" s="1" customFormat="1" ht="11.1" customHeight="1" outlineLevel="7" x14ac:dyDescent="0.2">
      <c r="A343" s="24"/>
      <c r="B343" s="25" t="s">
        <v>364</v>
      </c>
      <c r="C343" s="26" t="s">
        <v>57</v>
      </c>
      <c r="D343" s="26"/>
      <c r="E343" s="26"/>
      <c r="F343" s="26"/>
      <c r="G343" s="26"/>
      <c r="H343" s="27">
        <v>2</v>
      </c>
      <c r="I343" s="27">
        <f>$H$343</f>
        <v>2</v>
      </c>
      <c r="J343" s="29">
        <v>1</v>
      </c>
      <c r="K343" s="28">
        <f>ROUND($I$343*$J$343,3)</f>
        <v>2</v>
      </c>
      <c r="L343" s="64"/>
      <c r="M343" s="64"/>
      <c r="N343" s="28">
        <f>ROUND($M$343+$L$343,2)</f>
        <v>0</v>
      </c>
      <c r="O343" s="28">
        <f>ROUND($I$343*$L$343,2)</f>
        <v>0</v>
      </c>
      <c r="P343" s="28">
        <f>ROUND($K$343*$M$343,2)</f>
        <v>0</v>
      </c>
      <c r="Q343" s="28">
        <f>ROUND($P$343+$O$343,2)</f>
        <v>0</v>
      </c>
      <c r="R343" s="30"/>
      <c r="S343" s="69"/>
    </row>
    <row r="344" spans="1:19" s="1" customFormat="1" ht="11.1" customHeight="1" outlineLevel="7" x14ac:dyDescent="0.2">
      <c r="A344" s="24"/>
      <c r="B344" s="25" t="s">
        <v>365</v>
      </c>
      <c r="C344" s="26" t="s">
        <v>57</v>
      </c>
      <c r="D344" s="26"/>
      <c r="E344" s="26"/>
      <c r="F344" s="26"/>
      <c r="G344" s="26"/>
      <c r="H344" s="27">
        <v>10</v>
      </c>
      <c r="I344" s="27">
        <f>$H$344</f>
        <v>10</v>
      </c>
      <c r="J344" s="29">
        <v>1</v>
      </c>
      <c r="K344" s="28">
        <f>ROUND($I$344*$J$344,3)</f>
        <v>10</v>
      </c>
      <c r="L344" s="64"/>
      <c r="M344" s="64"/>
      <c r="N344" s="28">
        <f>ROUND($M$344+$L$344,2)</f>
        <v>0</v>
      </c>
      <c r="O344" s="28">
        <f>ROUND($I$344*$L$344,2)</f>
        <v>0</v>
      </c>
      <c r="P344" s="28">
        <f>ROUND($K$344*$M$344,2)</f>
        <v>0</v>
      </c>
      <c r="Q344" s="28">
        <f>ROUND($P$344+$O$344,2)</f>
        <v>0</v>
      </c>
      <c r="R344" s="30"/>
      <c r="S344" s="69"/>
    </row>
    <row r="345" spans="1:19" s="1" customFormat="1" ht="33" customHeight="1" outlineLevel="7" x14ac:dyDescent="0.2">
      <c r="A345" s="24"/>
      <c r="B345" s="25" t="s">
        <v>336</v>
      </c>
      <c r="C345" s="26" t="s">
        <v>59</v>
      </c>
      <c r="D345" s="26"/>
      <c r="E345" s="26"/>
      <c r="F345" s="26"/>
      <c r="G345" s="26"/>
      <c r="H345" s="27">
        <v>89</v>
      </c>
      <c r="I345" s="27">
        <f>$H$345</f>
        <v>89</v>
      </c>
      <c r="J345" s="29">
        <v>1</v>
      </c>
      <c r="K345" s="28">
        <f>ROUND($I$345*$J$345,3)</f>
        <v>89</v>
      </c>
      <c r="L345" s="63"/>
      <c r="M345" s="64"/>
      <c r="N345" s="31">
        <f>ROUND($M$345+$L$345,2)</f>
        <v>0</v>
      </c>
      <c r="O345" s="28">
        <f>ROUND($I$345*$L$345,2)</f>
        <v>0</v>
      </c>
      <c r="P345" s="28">
        <f>ROUND($K$345*$M$345,2)</f>
        <v>0</v>
      </c>
      <c r="Q345" s="28">
        <f>ROUND($P$345+$O$345,2)</f>
        <v>0</v>
      </c>
      <c r="R345" s="30" t="s">
        <v>266</v>
      </c>
      <c r="S345" s="69"/>
    </row>
    <row r="346" spans="1:19" s="1" customFormat="1" ht="33" customHeight="1" outlineLevel="7" x14ac:dyDescent="0.2">
      <c r="A346" s="24"/>
      <c r="B346" s="25" t="s">
        <v>265</v>
      </c>
      <c r="C346" s="26" t="s">
        <v>59</v>
      </c>
      <c r="D346" s="26"/>
      <c r="E346" s="26"/>
      <c r="F346" s="26"/>
      <c r="G346" s="26"/>
      <c r="H346" s="27">
        <v>51</v>
      </c>
      <c r="I346" s="27">
        <f>$H$346</f>
        <v>51</v>
      </c>
      <c r="J346" s="29">
        <v>1</v>
      </c>
      <c r="K346" s="28">
        <f>ROUND($I$346*$J$346,3)</f>
        <v>51</v>
      </c>
      <c r="L346" s="63"/>
      <c r="M346" s="64"/>
      <c r="N346" s="31">
        <f>ROUND($M$346+$L$346,2)</f>
        <v>0</v>
      </c>
      <c r="O346" s="28">
        <f>ROUND($I$346*$L$346,2)</f>
        <v>0</v>
      </c>
      <c r="P346" s="28">
        <f>ROUND($K$346*$M$346,2)</f>
        <v>0</v>
      </c>
      <c r="Q346" s="28">
        <f>ROUND($P$346+$O$346,2)</f>
        <v>0</v>
      </c>
      <c r="R346" s="30" t="s">
        <v>266</v>
      </c>
      <c r="S346" s="69"/>
    </row>
    <row r="347" spans="1:19" s="1" customFormat="1" ht="33" customHeight="1" outlineLevel="7" x14ac:dyDescent="0.2">
      <c r="A347" s="24"/>
      <c r="B347" s="25" t="s">
        <v>366</v>
      </c>
      <c r="C347" s="26" t="s">
        <v>59</v>
      </c>
      <c r="D347" s="26"/>
      <c r="E347" s="26"/>
      <c r="F347" s="26"/>
      <c r="G347" s="26"/>
      <c r="H347" s="27">
        <v>130</v>
      </c>
      <c r="I347" s="27">
        <f>$H$347</f>
        <v>130</v>
      </c>
      <c r="J347" s="29">
        <v>1</v>
      </c>
      <c r="K347" s="28">
        <f>ROUND($I$347*$J$347,3)</f>
        <v>130</v>
      </c>
      <c r="L347" s="63"/>
      <c r="M347" s="64"/>
      <c r="N347" s="31">
        <f>ROUND($M$347+$L$347,2)</f>
        <v>0</v>
      </c>
      <c r="O347" s="28">
        <f>ROUND($I$347*$L$347,2)</f>
        <v>0</v>
      </c>
      <c r="P347" s="28">
        <f>ROUND($K$347*$M$347,2)</f>
        <v>0</v>
      </c>
      <c r="Q347" s="28">
        <f>ROUND($P$347+$O$347,2)</f>
        <v>0</v>
      </c>
      <c r="R347" s="30" t="s">
        <v>266</v>
      </c>
      <c r="S347" s="69"/>
    </row>
    <row r="348" spans="1:19" s="1" customFormat="1" ht="33" customHeight="1" outlineLevel="7" x14ac:dyDescent="0.2">
      <c r="A348" s="24"/>
      <c r="B348" s="25" t="s">
        <v>367</v>
      </c>
      <c r="C348" s="26" t="s">
        <v>59</v>
      </c>
      <c r="D348" s="26"/>
      <c r="E348" s="26"/>
      <c r="F348" s="26"/>
      <c r="G348" s="26"/>
      <c r="H348" s="27">
        <v>4</v>
      </c>
      <c r="I348" s="27">
        <f>$H$348</f>
        <v>4</v>
      </c>
      <c r="J348" s="29">
        <v>1</v>
      </c>
      <c r="K348" s="28">
        <f>ROUND($I$348*$J$348,3)</f>
        <v>4</v>
      </c>
      <c r="L348" s="63"/>
      <c r="M348" s="64"/>
      <c r="N348" s="31">
        <f>ROUND($M$348+$L$348,2)</f>
        <v>0</v>
      </c>
      <c r="O348" s="28">
        <f>ROUND($I$348*$L$348,2)</f>
        <v>0</v>
      </c>
      <c r="P348" s="28">
        <f>ROUND($K$348*$M$348,2)</f>
        <v>0</v>
      </c>
      <c r="Q348" s="28">
        <f>ROUND($P$348+$O$348,2)</f>
        <v>0</v>
      </c>
      <c r="R348" s="30" t="s">
        <v>266</v>
      </c>
      <c r="S348" s="69"/>
    </row>
    <row r="349" spans="1:19" s="1" customFormat="1" ht="33" customHeight="1" outlineLevel="7" x14ac:dyDescent="0.2">
      <c r="A349" s="24"/>
      <c r="B349" s="25" t="s">
        <v>368</v>
      </c>
      <c r="C349" s="26" t="s">
        <v>59</v>
      </c>
      <c r="D349" s="26"/>
      <c r="E349" s="26"/>
      <c r="F349" s="26"/>
      <c r="G349" s="26"/>
      <c r="H349" s="27">
        <v>7</v>
      </c>
      <c r="I349" s="27">
        <f>$H$349</f>
        <v>7</v>
      </c>
      <c r="J349" s="29">
        <v>1</v>
      </c>
      <c r="K349" s="28">
        <f>ROUND($I$349*$J$349,3)</f>
        <v>7</v>
      </c>
      <c r="L349" s="63"/>
      <c r="M349" s="64"/>
      <c r="N349" s="31">
        <f>ROUND($M$349+$L$349,2)</f>
        <v>0</v>
      </c>
      <c r="O349" s="28">
        <f>ROUND($I$349*$L$349,2)</f>
        <v>0</v>
      </c>
      <c r="P349" s="28">
        <f>ROUND($K$349*$M$349,2)</f>
        <v>0</v>
      </c>
      <c r="Q349" s="28">
        <f>ROUND($P$349+$O$349,2)</f>
        <v>0</v>
      </c>
      <c r="R349" s="30" t="s">
        <v>266</v>
      </c>
      <c r="S349" s="69"/>
    </row>
    <row r="350" spans="1:19" s="1" customFormat="1" ht="33" customHeight="1" outlineLevel="7" x14ac:dyDescent="0.2">
      <c r="A350" s="24"/>
      <c r="B350" s="25" t="s">
        <v>369</v>
      </c>
      <c r="C350" s="26" t="s">
        <v>59</v>
      </c>
      <c r="D350" s="26"/>
      <c r="E350" s="26"/>
      <c r="F350" s="26"/>
      <c r="G350" s="26"/>
      <c r="H350" s="27">
        <v>66</v>
      </c>
      <c r="I350" s="27">
        <f>$H$350</f>
        <v>66</v>
      </c>
      <c r="J350" s="29">
        <v>1</v>
      </c>
      <c r="K350" s="28">
        <f>ROUND($I$350*$J$350,3)</f>
        <v>66</v>
      </c>
      <c r="L350" s="63"/>
      <c r="M350" s="64"/>
      <c r="N350" s="31">
        <f>ROUND($M$350+$L$350,2)</f>
        <v>0</v>
      </c>
      <c r="O350" s="28">
        <f>ROUND($I$350*$L$350,2)</f>
        <v>0</v>
      </c>
      <c r="P350" s="28">
        <f>ROUND($K$350*$M$350,2)</f>
        <v>0</v>
      </c>
      <c r="Q350" s="28">
        <f>ROUND($P$350+$O$350,2)</f>
        <v>0</v>
      </c>
      <c r="R350" s="30" t="s">
        <v>266</v>
      </c>
      <c r="S350" s="69"/>
    </row>
    <row r="351" spans="1:19" s="4" customFormat="1" ht="12" customHeight="1" x14ac:dyDescent="0.2">
      <c r="A351" s="32"/>
      <c r="B351" s="33" t="s">
        <v>370</v>
      </c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5"/>
      <c r="P351" s="35"/>
      <c r="Q351" s="35">
        <f>ROUND($Q$13,2)</f>
        <v>0</v>
      </c>
      <c r="R351" s="35"/>
      <c r="S351" s="35"/>
    </row>
    <row r="352" spans="1:19" s="1" customFormat="1" ht="11.1" customHeight="1" x14ac:dyDescent="0.2">
      <c r="A352" s="36"/>
      <c r="B352" s="37" t="s">
        <v>371</v>
      </c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Q352" s="28"/>
      <c r="R352" s="28"/>
      <c r="S352" s="28"/>
    </row>
    <row r="353" spans="1:19" s="18" customFormat="1" ht="11.1" customHeight="1" x14ac:dyDescent="0.2">
      <c r="A353" s="39"/>
      <c r="B353" s="40" t="s">
        <v>372</v>
      </c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2">
        <f>ROUND($P$13,2)</f>
        <v>0</v>
      </c>
      <c r="R353" s="43"/>
      <c r="S353" s="43"/>
    </row>
    <row r="354" spans="1:19" s="18" customFormat="1" ht="11.1" customHeight="1" x14ac:dyDescent="0.2">
      <c r="A354" s="39"/>
      <c r="B354" s="40" t="s">
        <v>373</v>
      </c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4">
        <f>ROUND($O$13,2)</f>
        <v>0</v>
      </c>
      <c r="R354" s="23"/>
      <c r="S354" s="23"/>
    </row>
    <row r="355" spans="1:19" s="18" customFormat="1" ht="11.1" customHeight="1" x14ac:dyDescent="0.2">
      <c r="A355" s="39"/>
      <c r="B355" s="40" t="s">
        <v>374</v>
      </c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4">
        <f>ROUND(($Q$351)*0.166666666666666,2)</f>
        <v>0</v>
      </c>
      <c r="R355" s="23"/>
      <c r="S355" s="23"/>
    </row>
    <row r="356" spans="1:19" s="1" customFormat="1" ht="44.1" customHeight="1" x14ac:dyDescent="0.2">
      <c r="A356" s="38"/>
      <c r="B356" s="45" t="s">
        <v>375</v>
      </c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41">
        <f>ROUND($O$357+$O$358+$O$359+$O$360+$O$361+$O$362+$O$363+$O$364+$O$365+$O$366+$O$367+$O$368,2)</f>
        <v>0</v>
      </c>
      <c r="P356" s="41">
        <f>ROUND($P$357+$P$358+$P$359+$P$360+$P$361+$P$362+$P$363+$P$364+$P$365+$P$366+$P$367+$P$368,2)</f>
        <v>0</v>
      </c>
      <c r="Q356" s="41">
        <f>ROUND($Q$357+$Q$358+$Q$359+$Q$360+$Q$361+$Q$362+$Q$363+$Q$364+$Q$365+$Q$366+$Q$367+$Q$368,2)</f>
        <v>0</v>
      </c>
      <c r="R356" s="38"/>
      <c r="S356" s="38"/>
    </row>
    <row r="357" spans="1:19" s="1" customFormat="1" ht="11.1" customHeight="1" x14ac:dyDescent="0.2">
      <c r="A357" s="64"/>
      <c r="B357" s="64"/>
      <c r="C357" s="64"/>
      <c r="D357" s="70"/>
      <c r="E357" s="70"/>
      <c r="F357" s="70"/>
      <c r="G357" s="70"/>
      <c r="H357" s="64"/>
      <c r="I357" s="71">
        <f>$F$357+$G$357+$H$357</f>
        <v>0</v>
      </c>
      <c r="J357" s="72">
        <v>1</v>
      </c>
      <c r="K357" s="71">
        <f>ROUND($I$357*$J$357,3)</f>
        <v>0</v>
      </c>
      <c r="L357" s="64"/>
      <c r="M357" s="64"/>
      <c r="N357" s="71">
        <f>ROUND($M$357+$L$357,2)</f>
        <v>0</v>
      </c>
      <c r="O357" s="71">
        <f>ROUND($I$357*$L$357,2)</f>
        <v>0</v>
      </c>
      <c r="P357" s="71">
        <f>ROUND($K$357*$M$357,2)</f>
        <v>0</v>
      </c>
      <c r="Q357" s="71">
        <f>ROUND($P$357+$O$357,2)</f>
        <v>0</v>
      </c>
      <c r="R357" s="70"/>
      <c r="S357" s="64"/>
    </row>
    <row r="358" spans="1:19" s="1" customFormat="1" ht="11.1" customHeight="1" x14ac:dyDescent="0.2">
      <c r="A358" s="64"/>
      <c r="B358" s="64"/>
      <c r="C358" s="64"/>
      <c r="D358" s="70"/>
      <c r="E358" s="70"/>
      <c r="F358" s="70"/>
      <c r="G358" s="70"/>
      <c r="H358" s="64"/>
      <c r="I358" s="71">
        <f>$F$358+$G$358+$H$358</f>
        <v>0</v>
      </c>
      <c r="J358" s="72">
        <v>1</v>
      </c>
      <c r="K358" s="71">
        <f>ROUND($I$358*$J$358,3)</f>
        <v>0</v>
      </c>
      <c r="L358" s="64"/>
      <c r="M358" s="64"/>
      <c r="N358" s="71">
        <f>ROUND($M$358+$L$358,2)</f>
        <v>0</v>
      </c>
      <c r="O358" s="71">
        <f>ROUND($I$358*$L$358,2)</f>
        <v>0</v>
      </c>
      <c r="P358" s="71">
        <f>ROUND($K$358*$M$358,2)</f>
        <v>0</v>
      </c>
      <c r="Q358" s="71">
        <f>ROUND($P$358+$O$358,2)</f>
        <v>0</v>
      </c>
      <c r="R358" s="70"/>
      <c r="S358" s="64"/>
    </row>
    <row r="359" spans="1:19" s="1" customFormat="1" ht="11.1" customHeight="1" x14ac:dyDescent="0.2">
      <c r="A359" s="64"/>
      <c r="B359" s="64"/>
      <c r="C359" s="64"/>
      <c r="D359" s="70"/>
      <c r="E359" s="70"/>
      <c r="F359" s="70"/>
      <c r="G359" s="70"/>
      <c r="H359" s="64"/>
      <c r="I359" s="71">
        <f>$F$359+$G$359+$H$359</f>
        <v>0</v>
      </c>
      <c r="J359" s="72">
        <v>1</v>
      </c>
      <c r="K359" s="71">
        <f>ROUND($I$359*$J$359,3)</f>
        <v>0</v>
      </c>
      <c r="L359" s="64"/>
      <c r="M359" s="64"/>
      <c r="N359" s="71">
        <f>ROUND($M$359+$L$359,2)</f>
        <v>0</v>
      </c>
      <c r="O359" s="71">
        <f>ROUND($I$359*$L$359,2)</f>
        <v>0</v>
      </c>
      <c r="P359" s="71">
        <f>ROUND($K$359*$M$359,2)</f>
        <v>0</v>
      </c>
      <c r="Q359" s="71">
        <f>ROUND($P$359+$O$359,2)</f>
        <v>0</v>
      </c>
      <c r="R359" s="70"/>
      <c r="S359" s="64"/>
    </row>
    <row r="360" spans="1:19" s="1" customFormat="1" ht="11.1" customHeight="1" x14ac:dyDescent="0.2">
      <c r="A360" s="64"/>
      <c r="B360" s="64"/>
      <c r="C360" s="64"/>
      <c r="D360" s="70"/>
      <c r="E360" s="70"/>
      <c r="F360" s="70"/>
      <c r="G360" s="70"/>
      <c r="H360" s="64"/>
      <c r="I360" s="71">
        <f>$F$360+$G$360+$H$360</f>
        <v>0</v>
      </c>
      <c r="J360" s="72">
        <v>1</v>
      </c>
      <c r="K360" s="71">
        <f>ROUND($I$360*$J$360,3)</f>
        <v>0</v>
      </c>
      <c r="L360" s="64"/>
      <c r="M360" s="64"/>
      <c r="N360" s="71">
        <f>ROUND($M$360+$L$360,2)</f>
        <v>0</v>
      </c>
      <c r="O360" s="71">
        <f>ROUND($I$360*$L$360,2)</f>
        <v>0</v>
      </c>
      <c r="P360" s="71">
        <f>ROUND($K$360*$M$360,2)</f>
        <v>0</v>
      </c>
      <c r="Q360" s="71">
        <f>ROUND($P$360+$O$360,2)</f>
        <v>0</v>
      </c>
      <c r="R360" s="70"/>
      <c r="S360" s="64"/>
    </row>
    <row r="361" spans="1:19" s="1" customFormat="1" ht="11.1" customHeight="1" x14ac:dyDescent="0.2">
      <c r="A361" s="64"/>
      <c r="B361" s="64"/>
      <c r="C361" s="64"/>
      <c r="D361" s="70"/>
      <c r="E361" s="70"/>
      <c r="F361" s="70"/>
      <c r="G361" s="70"/>
      <c r="H361" s="64"/>
      <c r="I361" s="71">
        <f>$F$361+$G$361+$H$361</f>
        <v>0</v>
      </c>
      <c r="J361" s="72">
        <v>1</v>
      </c>
      <c r="K361" s="71">
        <f>ROUND($I$361*$J$361,3)</f>
        <v>0</v>
      </c>
      <c r="L361" s="64"/>
      <c r="M361" s="64"/>
      <c r="N361" s="71">
        <f>ROUND($M$361+$L$361,2)</f>
        <v>0</v>
      </c>
      <c r="O361" s="71">
        <f>ROUND($I$361*$L$361,2)</f>
        <v>0</v>
      </c>
      <c r="P361" s="71">
        <f>ROUND($K$361*$M$361,2)</f>
        <v>0</v>
      </c>
      <c r="Q361" s="71">
        <f>ROUND($P$361+$O$361,2)</f>
        <v>0</v>
      </c>
      <c r="R361" s="70"/>
      <c r="S361" s="64"/>
    </row>
    <row r="362" spans="1:19" s="1" customFormat="1" ht="11.1" customHeight="1" x14ac:dyDescent="0.2">
      <c r="A362" s="64"/>
      <c r="B362" s="64"/>
      <c r="C362" s="64"/>
      <c r="D362" s="70"/>
      <c r="E362" s="70"/>
      <c r="F362" s="70"/>
      <c r="G362" s="70"/>
      <c r="H362" s="64"/>
      <c r="I362" s="71">
        <f>$F$362+$G$362+$H$362</f>
        <v>0</v>
      </c>
      <c r="J362" s="72">
        <v>1</v>
      </c>
      <c r="K362" s="71">
        <f>ROUND($I$362*$J$362,3)</f>
        <v>0</v>
      </c>
      <c r="L362" s="64"/>
      <c r="M362" s="64"/>
      <c r="N362" s="71">
        <f>ROUND($M$362+$L$362,2)</f>
        <v>0</v>
      </c>
      <c r="O362" s="71">
        <f>ROUND($I$362*$L$362,2)</f>
        <v>0</v>
      </c>
      <c r="P362" s="71">
        <f>ROUND($K$362*$M$362,2)</f>
        <v>0</v>
      </c>
      <c r="Q362" s="71">
        <f>ROUND($P$362+$O$362,2)</f>
        <v>0</v>
      </c>
      <c r="R362" s="70"/>
      <c r="S362" s="64"/>
    </row>
    <row r="363" spans="1:19" s="1" customFormat="1" ht="11.1" customHeight="1" x14ac:dyDescent="0.2">
      <c r="A363" s="64"/>
      <c r="B363" s="64"/>
      <c r="C363" s="64"/>
      <c r="D363" s="70"/>
      <c r="E363" s="70"/>
      <c r="F363" s="70"/>
      <c r="G363" s="70"/>
      <c r="H363" s="64"/>
      <c r="I363" s="71">
        <f>$F$363+$G$363+$H$363</f>
        <v>0</v>
      </c>
      <c r="J363" s="72">
        <v>1</v>
      </c>
      <c r="K363" s="71">
        <f>ROUND($I$363*$J$363,3)</f>
        <v>0</v>
      </c>
      <c r="L363" s="64"/>
      <c r="M363" s="64"/>
      <c r="N363" s="71">
        <f>ROUND($M$363+$L$363,2)</f>
        <v>0</v>
      </c>
      <c r="O363" s="71">
        <f>ROUND($I$363*$L$363,2)</f>
        <v>0</v>
      </c>
      <c r="P363" s="71">
        <f>ROUND($K$363*$M$363,2)</f>
        <v>0</v>
      </c>
      <c r="Q363" s="71">
        <f>ROUND($P$363+$O$363,2)</f>
        <v>0</v>
      </c>
      <c r="R363" s="70"/>
      <c r="S363" s="64"/>
    </row>
    <row r="364" spans="1:19" s="1" customFormat="1" ht="11.1" customHeight="1" x14ac:dyDescent="0.2">
      <c r="A364" s="64"/>
      <c r="B364" s="64"/>
      <c r="C364" s="64"/>
      <c r="D364" s="70"/>
      <c r="E364" s="70"/>
      <c r="F364" s="70"/>
      <c r="G364" s="70"/>
      <c r="H364" s="64"/>
      <c r="I364" s="71">
        <f>$F$364+$G$364+$H$364</f>
        <v>0</v>
      </c>
      <c r="J364" s="72">
        <v>1</v>
      </c>
      <c r="K364" s="71">
        <f>ROUND($I$364*$J$364,3)</f>
        <v>0</v>
      </c>
      <c r="L364" s="64"/>
      <c r="M364" s="64"/>
      <c r="N364" s="71">
        <f>ROUND($M$364+$L$364,2)</f>
        <v>0</v>
      </c>
      <c r="O364" s="71">
        <f>ROUND($I$364*$L$364,2)</f>
        <v>0</v>
      </c>
      <c r="P364" s="71">
        <f>ROUND($K$364*$M$364,2)</f>
        <v>0</v>
      </c>
      <c r="Q364" s="71">
        <f>ROUND($P$364+$O$364,2)</f>
        <v>0</v>
      </c>
      <c r="R364" s="70"/>
      <c r="S364" s="64"/>
    </row>
    <row r="365" spans="1:19" s="1" customFormat="1" ht="11.1" customHeight="1" x14ac:dyDescent="0.2">
      <c r="A365" s="64"/>
      <c r="B365" s="64"/>
      <c r="C365" s="64"/>
      <c r="D365" s="70"/>
      <c r="E365" s="70"/>
      <c r="F365" s="70"/>
      <c r="G365" s="70"/>
      <c r="H365" s="64"/>
      <c r="I365" s="71">
        <f>$F$365+$G$365+$H$365</f>
        <v>0</v>
      </c>
      <c r="J365" s="72">
        <v>1</v>
      </c>
      <c r="K365" s="71">
        <f>ROUND($I$365*$J$365,3)</f>
        <v>0</v>
      </c>
      <c r="L365" s="64"/>
      <c r="M365" s="64"/>
      <c r="N365" s="71">
        <f>ROUND($M$365+$L$365,2)</f>
        <v>0</v>
      </c>
      <c r="O365" s="71">
        <f>ROUND($I$365*$L$365,2)</f>
        <v>0</v>
      </c>
      <c r="P365" s="71">
        <f>ROUND($K$365*$M$365,2)</f>
        <v>0</v>
      </c>
      <c r="Q365" s="71">
        <f>ROUND($P$365+$O$365,2)</f>
        <v>0</v>
      </c>
      <c r="R365" s="70"/>
      <c r="S365" s="64"/>
    </row>
    <row r="366" spans="1:19" s="1" customFormat="1" ht="11.1" customHeight="1" x14ac:dyDescent="0.2">
      <c r="A366" s="64"/>
      <c r="B366" s="64"/>
      <c r="C366" s="64"/>
      <c r="D366" s="70"/>
      <c r="E366" s="70"/>
      <c r="F366" s="70"/>
      <c r="G366" s="70"/>
      <c r="H366" s="64"/>
      <c r="I366" s="71">
        <f>$F$366+$G$366+$H$366</f>
        <v>0</v>
      </c>
      <c r="J366" s="72">
        <v>1</v>
      </c>
      <c r="K366" s="71">
        <f>ROUND($I$366*$J$366,3)</f>
        <v>0</v>
      </c>
      <c r="L366" s="64"/>
      <c r="M366" s="64"/>
      <c r="N366" s="71">
        <f>ROUND($M$366+$L$366,2)</f>
        <v>0</v>
      </c>
      <c r="O366" s="71">
        <f>ROUND($I$366*$L$366,2)</f>
        <v>0</v>
      </c>
      <c r="P366" s="71">
        <f>ROUND($K$366*$M$366,2)</f>
        <v>0</v>
      </c>
      <c r="Q366" s="71">
        <f>ROUND($P$366+$O$366,2)</f>
        <v>0</v>
      </c>
      <c r="R366" s="70"/>
      <c r="S366" s="64"/>
    </row>
    <row r="367" spans="1:19" s="1" customFormat="1" ht="11.1" customHeight="1" x14ac:dyDescent="0.2">
      <c r="A367" s="64"/>
      <c r="B367" s="64"/>
      <c r="C367" s="64"/>
      <c r="D367" s="70"/>
      <c r="E367" s="70"/>
      <c r="F367" s="70"/>
      <c r="G367" s="70"/>
      <c r="H367" s="64"/>
      <c r="I367" s="71">
        <f>$F$367+$G$367+$H$367</f>
        <v>0</v>
      </c>
      <c r="J367" s="72">
        <v>1</v>
      </c>
      <c r="K367" s="71">
        <f>ROUND($I$367*$J$367,3)</f>
        <v>0</v>
      </c>
      <c r="L367" s="64"/>
      <c r="M367" s="64"/>
      <c r="N367" s="71">
        <f>ROUND($M$367+$L$367,2)</f>
        <v>0</v>
      </c>
      <c r="O367" s="71">
        <f>ROUND($I$367*$L$367,2)</f>
        <v>0</v>
      </c>
      <c r="P367" s="71">
        <f>ROUND($K$367*$M$367,2)</f>
        <v>0</v>
      </c>
      <c r="Q367" s="71">
        <f>ROUND($P$367+$O$367,2)</f>
        <v>0</v>
      </c>
      <c r="R367" s="70"/>
      <c r="S367" s="64"/>
    </row>
    <row r="368" spans="1:19" s="1" customFormat="1" ht="11.1" customHeight="1" x14ac:dyDescent="0.2">
      <c r="A368" s="64"/>
      <c r="B368" s="64"/>
      <c r="C368" s="64"/>
      <c r="D368" s="70"/>
      <c r="E368" s="70"/>
      <c r="F368" s="70"/>
      <c r="G368" s="70"/>
      <c r="H368" s="64"/>
      <c r="I368" s="71">
        <f>$F$368+$G$368+$H$368</f>
        <v>0</v>
      </c>
      <c r="J368" s="72">
        <v>1</v>
      </c>
      <c r="K368" s="71">
        <f>ROUND($I$368*$J$368,3)</f>
        <v>0</v>
      </c>
      <c r="L368" s="64"/>
      <c r="M368" s="64"/>
      <c r="N368" s="71">
        <f>ROUND($M$368+$L$368,2)</f>
        <v>0</v>
      </c>
      <c r="O368" s="71">
        <f>ROUND($I$368*$L$368,2)</f>
        <v>0</v>
      </c>
      <c r="P368" s="71">
        <f>ROUND($K$368*$M$368,2)</f>
        <v>0</v>
      </c>
      <c r="Q368" s="71">
        <f>ROUND($P$368+$O$368,2)</f>
        <v>0</v>
      </c>
      <c r="R368" s="70"/>
      <c r="S368" s="64"/>
    </row>
    <row r="369" spans="1:2" s="1" customFormat="1" ht="11.1" customHeight="1" x14ac:dyDescent="0.2"/>
    <row r="370" spans="1:2" s="1" customFormat="1" ht="11.1" customHeight="1" x14ac:dyDescent="0.2">
      <c r="A370" s="18" t="s">
        <v>376</v>
      </c>
    </row>
    <row r="371" spans="1:2" s="1" customFormat="1" ht="11.1" customHeight="1" x14ac:dyDescent="0.2"/>
    <row r="372" spans="1:2" s="1" customFormat="1" ht="11.1" customHeight="1" x14ac:dyDescent="0.2">
      <c r="A372" s="46"/>
      <c r="B372" s="1" t="s">
        <v>377</v>
      </c>
    </row>
    <row r="373" spans="1:2" s="1" customFormat="1" ht="11.1" customHeight="1" x14ac:dyDescent="0.2">
      <c r="A373" s="1" t="s">
        <v>378</v>
      </c>
    </row>
  </sheetData>
  <sheetProtection algorithmName="SHA-512" hashValue="kJVCQDJaCTyjO9JQx0y7SBtQ0aRsj7p8znp0PLrRP4Dmb4cGMqYVLDibg2lLOkvBHIo9Whkk3UPu+coKHvsu9Q==" saltValue="aUdb7P9LgfvH80Ih/IMwUA==" spinCount="100000" sheet="1" objects="1" scenario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Колесова Анна Михайловна</dc:creator>
  <cp:lastModifiedBy>Колесова Анна Михайловна</cp:lastModifiedBy>
  <dcterms:created xsi:type="dcterms:W3CDTF">2024-07-01T11:23:30Z</dcterms:created>
  <dcterms:modified xsi:type="dcterms:W3CDTF">2024-07-01T11:23:30Z</dcterms:modified>
</cp:coreProperties>
</file>